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/>
  <mc:AlternateContent xmlns:mc="http://schemas.openxmlformats.org/markup-compatibility/2006">
    <mc:Choice Requires="x15">
      <x15ac:absPath xmlns:x15ac="http://schemas.microsoft.com/office/spreadsheetml/2010/11/ac" url="O:\Corporate\FSR\2023 Q4\Property List\"/>
    </mc:Choice>
  </mc:AlternateContent>
  <xr:revisionPtr revIDLastSave="0" documentId="13_ncr:1_{61345380-920D-4662-9A58-66AD00BF970F}" xr6:coauthVersionLast="47" xr6:coauthVersionMax="47" xr10:uidLastSave="{00000000-0000-0000-0000-000000000000}"/>
  <bookViews>
    <workbookView xWindow="-120" yWindow="-120" windowWidth="29040" windowHeight="15840" tabRatio="906" xr2:uid="{00000000-000D-0000-FFFF-FFFF00000000}"/>
  </bookViews>
  <sheets>
    <sheet name="Property List" sheetId="41" r:id="rId1"/>
  </sheets>
  <definedNames>
    <definedName name="_xlnm._FilterDatabase" localSheetId="0" hidden="1">'Property List'!$A$6:$J$544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'Property List'!$A$1:$I$550</definedName>
    <definedName name="_xlnm.Print_Titles" localSheetId="0">'Property List'!$1:$7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4" i="41" l="1"/>
  <c r="I544" i="41"/>
  <c r="I546" i="41" s="1"/>
  <c r="H546" i="41" s="1"/>
  <c r="I530" i="41"/>
  <c r="I510" i="41"/>
  <c r="I465" i="41"/>
  <c r="I360" i="41"/>
  <c r="I356" i="41"/>
  <c r="I326" i="41"/>
  <c r="I306" i="41"/>
  <c r="I295" i="41"/>
  <c r="I291" i="41"/>
  <c r="I276" i="41"/>
  <c r="I251" i="41"/>
  <c r="I239" i="41"/>
  <c r="I237" i="41"/>
  <c r="I468" i="41" l="1"/>
  <c r="H288" i="41" l="1"/>
  <c r="H9" i="41"/>
  <c r="H465" i="41"/>
  <c r="H464" i="41"/>
  <c r="H189" i="41"/>
  <c r="H188" i="41"/>
  <c r="H363" i="41"/>
  <c r="H205" i="41"/>
  <c r="H99" i="41"/>
  <c r="H389" i="41"/>
  <c r="H512" i="41"/>
  <c r="H22" i="41"/>
  <c r="H174" i="41"/>
  <c r="H198" i="41"/>
  <c r="H533" i="41"/>
  <c r="H390" i="41"/>
  <c r="H193" i="41"/>
  <c r="H25" i="41"/>
  <c r="H274" i="41"/>
  <c r="H539" i="41"/>
  <c r="H509" i="41"/>
  <c r="H145" i="41"/>
  <c r="H55" i="41"/>
  <c r="H525" i="41"/>
  <c r="H252" i="41"/>
  <c r="H195" i="41"/>
  <c r="H241" i="41"/>
  <c r="H370" i="41"/>
  <c r="H168" i="41"/>
  <c r="H528" i="41"/>
  <c r="H98" i="41"/>
  <c r="H176" i="41"/>
  <c r="H399" i="41"/>
  <c r="H266" i="41"/>
  <c r="H271" i="41"/>
  <c r="H305" i="41"/>
  <c r="H201" i="41"/>
  <c r="H150" i="41"/>
  <c r="H279" i="41"/>
  <c r="H535" i="41"/>
  <c r="H94" i="41"/>
  <c r="H328" i="41"/>
  <c r="H432" i="41"/>
  <c r="H490" i="41"/>
  <c r="H214" i="41"/>
  <c r="H392" i="41"/>
  <c r="H386" i="41"/>
  <c r="H63" i="41"/>
  <c r="H538" i="41"/>
  <c r="H169" i="41"/>
  <c r="H81" i="41"/>
  <c r="H350" i="41"/>
  <c r="H153" i="41"/>
  <c r="H281" i="41"/>
  <c r="H125" i="41"/>
  <c r="H318" i="41"/>
  <c r="H505" i="41"/>
  <c r="H54" i="41"/>
  <c r="H263" i="41"/>
  <c r="H138" i="41"/>
  <c r="H217" i="41"/>
  <c r="H167" i="41"/>
  <c r="H72" i="41"/>
  <c r="H342" i="41"/>
  <c r="H430" i="41"/>
  <c r="H445" i="41"/>
  <c r="H403" i="41"/>
  <c r="H375" i="41"/>
  <c r="H537" i="41"/>
  <c r="H284" i="41"/>
  <c r="H333" i="41"/>
  <c r="H206" i="41"/>
  <c r="H128" i="41"/>
  <c r="H124" i="41"/>
  <c r="H356" i="41"/>
  <c r="H476" i="41"/>
  <c r="H221" i="41"/>
  <c r="H518" i="41"/>
  <c r="H471" i="41"/>
  <c r="H280" i="41"/>
  <c r="H215" i="41"/>
  <c r="H314" i="41"/>
  <c r="H484" i="41"/>
  <c r="H489" i="41"/>
  <c r="H498" i="41"/>
  <c r="H259" i="41"/>
  <c r="H178" i="41"/>
  <c r="H351" i="41"/>
  <c r="H13" i="41"/>
  <c r="H74" i="41"/>
  <c r="H234" i="41"/>
  <c r="H142" i="41"/>
  <c r="H387" i="41"/>
  <c r="H428" i="41"/>
  <c r="H450" i="41"/>
  <c r="H103" i="41"/>
  <c r="H531" i="41"/>
  <c r="H88" i="41"/>
  <c r="H527" i="41"/>
  <c r="H524" i="41"/>
  <c r="H382" i="41"/>
  <c r="H402" i="41"/>
  <c r="H123" i="41"/>
  <c r="H69" i="41"/>
  <c r="H35" i="41"/>
  <c r="H261" i="41"/>
  <c r="H187" i="41"/>
  <c r="H137" i="41"/>
  <c r="H481" i="41"/>
  <c r="H36" i="41"/>
  <c r="H277" i="41"/>
  <c r="H19" i="41"/>
  <c r="H86" i="41"/>
  <c r="H52" i="41"/>
  <c r="H494" i="41"/>
  <c r="H112" i="41"/>
  <c r="H347" i="41"/>
  <c r="H18" i="41"/>
  <c r="H264" i="41"/>
  <c r="H346" i="41"/>
  <c r="H164" i="41"/>
  <c r="H239" i="41"/>
  <c r="H220" i="41"/>
  <c r="H541" i="41"/>
  <c r="H426" i="41"/>
  <c r="H438" i="41"/>
  <c r="H504" i="41"/>
  <c r="H46" i="41"/>
  <c r="H368" i="41"/>
  <c r="H87" i="41"/>
  <c r="H285" i="41"/>
  <c r="H134" i="41"/>
  <c r="H269" i="41"/>
  <c r="H254" i="41"/>
  <c r="H89" i="41"/>
  <c r="H34" i="41"/>
  <c r="H514" i="41"/>
  <c r="H510" i="41"/>
  <c r="H276" i="41"/>
  <c r="H105" i="41"/>
  <c r="H80" i="41"/>
  <c r="H127" i="41"/>
  <c r="H175" i="41"/>
  <c r="H348" i="41"/>
  <c r="H114" i="41"/>
  <c r="H383" i="41"/>
  <c r="H154" i="41"/>
  <c r="H166" i="41"/>
  <c r="H495" i="41"/>
  <c r="H260" i="41"/>
  <c r="H139" i="41"/>
  <c r="H265" i="41"/>
  <c r="H253" i="41"/>
  <c r="H292" i="41"/>
  <c r="H291" i="41"/>
  <c r="H322" i="41"/>
  <c r="H408" i="41"/>
  <c r="H427" i="41"/>
  <c r="H441" i="41"/>
  <c r="H251" i="41"/>
  <c r="H487" i="41"/>
  <c r="H97" i="41"/>
  <c r="H257" i="41"/>
  <c r="H200" i="41"/>
  <c r="H270" i="41"/>
  <c r="H186" i="41"/>
  <c r="H278" i="41"/>
  <c r="H289" i="41"/>
  <c r="H353" i="41"/>
  <c r="H409" i="41"/>
  <c r="H417" i="41"/>
  <c r="H543" i="41"/>
  <c r="H222" i="41"/>
  <c r="H374" i="41"/>
  <c r="H144" i="41"/>
  <c r="H299" i="41"/>
  <c r="H491" i="41"/>
  <c r="H369" i="41"/>
  <c r="H108" i="41"/>
  <c r="H79" i="41"/>
  <c r="H470" i="41"/>
  <c r="H283" i="41"/>
  <c r="H486" i="41"/>
  <c r="H362" i="41"/>
  <c r="H93" i="41"/>
  <c r="H159" i="41"/>
  <c r="H262" i="41"/>
  <c r="H532" i="41"/>
  <c r="H396" i="41"/>
  <c r="H37" i="41"/>
  <c r="H75" i="41"/>
  <c r="H521" i="41"/>
  <c r="H515" i="41"/>
  <c r="H412" i="41"/>
  <c r="H415" i="41"/>
  <c r="H460" i="41"/>
  <c r="H62" i="41"/>
  <c r="H104" i="41"/>
  <c r="H173" i="41"/>
  <c r="H477" i="41"/>
  <c r="H499" i="41"/>
  <c r="H39" i="41"/>
  <c r="H115" i="41"/>
  <c r="H388" i="41"/>
  <c r="H478" i="41"/>
  <c r="H529" i="41"/>
  <c r="H324" i="41"/>
  <c r="H331" i="41"/>
  <c r="H122" i="41"/>
  <c r="H238" i="41"/>
  <c r="H506" i="41"/>
  <c r="H49" i="41"/>
  <c r="H378" i="41"/>
  <c r="H379" i="41"/>
  <c r="H526" i="41"/>
  <c r="H245" i="41"/>
  <c r="H117" i="41"/>
  <c r="H110" i="41"/>
  <c r="H258" i="41"/>
  <c r="H294" i="41"/>
  <c r="H203" i="41"/>
  <c r="H480" i="41"/>
  <c r="H213" i="41"/>
  <c r="H320" i="41"/>
  <c r="H26" i="41"/>
  <c r="H183" i="41"/>
  <c r="H180" i="41"/>
  <c r="H38" i="41"/>
  <c r="H12" i="41"/>
  <c r="H126" i="41"/>
  <c r="H170" i="41"/>
  <c r="H231" i="41"/>
  <c r="H190" i="41"/>
  <c r="H296" i="41"/>
  <c r="H513" i="41"/>
  <c r="H230" i="41"/>
  <c r="H235" i="41"/>
  <c r="H194" i="41"/>
  <c r="H300" i="41"/>
  <c r="H395" i="41"/>
  <c r="H30" i="41"/>
  <c r="H344" i="41"/>
  <c r="H339" i="41"/>
  <c r="H208" i="41"/>
  <c r="H534" i="41"/>
  <c r="H361" i="41"/>
  <c r="H71" i="41"/>
  <c r="H242" i="41"/>
  <c r="H57" i="41"/>
  <c r="H327" i="41"/>
  <c r="H106" i="41"/>
  <c r="H298" i="41"/>
  <c r="H406" i="41"/>
  <c r="H423" i="41"/>
  <c r="H425" i="41"/>
  <c r="H413" i="41"/>
  <c r="H436" i="41"/>
  <c r="H453" i="41"/>
  <c r="H437" i="41"/>
  <c r="H458" i="41"/>
  <c r="H434" i="41"/>
  <c r="H452" i="41"/>
  <c r="H454" i="41"/>
  <c r="H459" i="41"/>
  <c r="H33" i="41"/>
  <c r="H77" i="41"/>
  <c r="H151" i="41"/>
  <c r="H371" i="41"/>
  <c r="H246" i="41"/>
  <c r="H15" i="41"/>
  <c r="H56" i="41"/>
  <c r="H152" i="41"/>
  <c r="H225" i="41"/>
  <c r="H497" i="41"/>
  <c r="H293" i="41"/>
  <c r="H330" i="41"/>
  <c r="H90" i="41"/>
  <c r="H135" i="41"/>
  <c r="H207" i="41"/>
  <c r="H474" i="41"/>
  <c r="H24" i="41"/>
  <c r="H473" i="41"/>
  <c r="H373" i="41"/>
  <c r="H50" i="41"/>
  <c r="H17" i="41"/>
  <c r="H149" i="41"/>
  <c r="H143" i="41"/>
  <c r="H341" i="41"/>
  <c r="H384" i="41"/>
  <c r="H479" i="41"/>
  <c r="H516" i="41"/>
  <c r="H247" i="41"/>
  <c r="H349" i="41"/>
  <c r="H184" i="41"/>
  <c r="H84" i="41"/>
  <c r="H223" i="41"/>
  <c r="H216" i="41"/>
  <c r="H249" i="41"/>
  <c r="H185" i="41"/>
  <c r="H51" i="41"/>
  <c r="H365" i="41"/>
  <c r="H226" i="41"/>
  <c r="H492" i="41"/>
  <c r="H224" i="41"/>
  <c r="H335" i="41"/>
  <c r="H45" i="41"/>
  <c r="H503" i="41"/>
  <c r="H496" i="41"/>
  <c r="H228" i="41"/>
  <c r="H343" i="41"/>
  <c r="H400" i="41"/>
  <c r="H171" i="41"/>
  <c r="H372" i="41"/>
  <c r="H272" i="41"/>
  <c r="H41" i="41"/>
  <c r="H113" i="41"/>
  <c r="H131" i="41"/>
  <c r="H197" i="41"/>
  <c r="H243" i="41"/>
  <c r="H511" i="41"/>
  <c r="H309" i="41"/>
  <c r="H232" i="41"/>
  <c r="H340" i="41"/>
  <c r="H405" i="41"/>
  <c r="H422" i="41"/>
  <c r="H424" i="41"/>
  <c r="H419" i="41"/>
  <c r="H446" i="41"/>
  <c r="H447" i="41"/>
  <c r="H444" i="41"/>
  <c r="H461" i="41"/>
  <c r="H21" i="41"/>
  <c r="H182" i="41"/>
  <c r="H501" i="41"/>
  <c r="H161" i="41"/>
  <c r="H376" i="41"/>
  <c r="H355" i="41"/>
  <c r="H468" i="41"/>
  <c r="H78" i="41"/>
  <c r="H148" i="41"/>
  <c r="H191" i="41"/>
  <c r="H493" i="41"/>
  <c r="H60" i="41"/>
  <c r="H14" i="41"/>
  <c r="H162" i="41"/>
  <c r="H141" i="41"/>
  <c r="H212" i="41"/>
  <c r="H209" i="41"/>
  <c r="H316" i="41"/>
  <c r="H20" i="41"/>
  <c r="H40" i="41"/>
  <c r="H48" i="41"/>
  <c r="H319" i="41"/>
  <c r="H317" i="41"/>
  <c r="H485" i="41"/>
  <c r="H211" i="41"/>
  <c r="H520" i="41"/>
  <c r="H287" i="41"/>
  <c r="H321" i="41"/>
  <c r="H29" i="41"/>
  <c r="H129" i="41"/>
  <c r="H42" i="41"/>
  <c r="H16" i="41"/>
  <c r="H28" i="41"/>
  <c r="H295" i="41"/>
  <c r="H297" i="41"/>
  <c r="H210" i="41"/>
  <c r="H66" i="41"/>
  <c r="H31" i="41"/>
  <c r="H303" i="41"/>
  <c r="H301" i="41"/>
  <c r="H398" i="41"/>
  <c r="H140" i="41"/>
  <c r="H70" i="41"/>
  <c r="H250" i="41"/>
  <c r="H275" i="41"/>
  <c r="H307" i="41"/>
  <c r="H517" i="41"/>
  <c r="H290" i="41"/>
  <c r="H500" i="41"/>
  <c r="H76" i="41"/>
  <c r="H536" i="41"/>
  <c r="H240" i="41"/>
  <c r="H404" i="41"/>
  <c r="H429" i="41"/>
  <c r="H418" i="41"/>
  <c r="H431" i="41"/>
  <c r="H448" i="41"/>
  <c r="H439" i="41"/>
  <c r="H443" i="41"/>
  <c r="H463" i="41"/>
  <c r="H507" i="41"/>
  <c r="H91" i="41"/>
  <c r="H381" i="41"/>
  <c r="H482" i="41"/>
  <c r="H92" i="41"/>
  <c r="H267" i="41"/>
  <c r="H475" i="41"/>
  <c r="H522" i="41"/>
  <c r="H64" i="41"/>
  <c r="H385" i="41"/>
  <c r="H156" i="41"/>
  <c r="H229" i="41"/>
  <c r="H469" i="41"/>
  <c r="H65" i="41"/>
  <c r="H111" i="41"/>
  <c r="H380" i="41"/>
  <c r="H308" i="41"/>
  <c r="H236" i="41"/>
  <c r="H508" i="41"/>
  <c r="H47" i="41"/>
  <c r="H120" i="41"/>
  <c r="H158" i="41"/>
  <c r="H354" i="41"/>
  <c r="H119" i="41"/>
  <c r="H68" i="41"/>
  <c r="H393" i="41"/>
  <c r="H199" i="41"/>
  <c r="H472" i="41"/>
  <c r="H244" i="41"/>
  <c r="H325" i="41"/>
  <c r="H95" i="41"/>
  <c r="H121" i="41"/>
  <c r="H82" i="41"/>
  <c r="H358" i="41"/>
  <c r="H352" i="41"/>
  <c r="H32" i="41"/>
  <c r="H483" i="41"/>
  <c r="H23" i="41"/>
  <c r="H323" i="41"/>
  <c r="H360" i="41"/>
  <c r="H100" i="41"/>
  <c r="H157" i="41"/>
  <c r="H202" i="41"/>
  <c r="H58" i="41"/>
  <c r="H59" i="41"/>
  <c r="H334" i="41"/>
  <c r="H332" i="41"/>
  <c r="H502" i="41"/>
  <c r="H101" i="41"/>
  <c r="H67" i="41"/>
  <c r="H338" i="41"/>
  <c r="H336" i="41"/>
  <c r="H397" i="41"/>
  <c r="H255" i="41"/>
  <c r="H204" i="41"/>
  <c r="H364" i="41"/>
  <c r="H359" i="41"/>
  <c r="H312" i="41"/>
  <c r="H530" i="41"/>
  <c r="H304" i="41"/>
  <c r="H329" i="41"/>
  <c r="H102" i="41"/>
  <c r="H73" i="41"/>
  <c r="H136" i="41"/>
  <c r="H401" i="41"/>
  <c r="H411" i="41"/>
  <c r="H421" i="41"/>
  <c r="H414" i="41"/>
  <c r="H433" i="41"/>
  <c r="H449" i="41"/>
  <c r="H440" i="41"/>
  <c r="H457" i="41"/>
  <c r="H462" i="41"/>
  <c r="H456" i="41"/>
  <c r="H366" i="41"/>
  <c r="H192" i="41"/>
  <c r="H237" i="41"/>
  <c r="H10" i="41"/>
  <c r="H27" i="41"/>
  <c r="H96" i="41"/>
  <c r="H165" i="41"/>
  <c r="H377" i="41"/>
  <c r="H11" i="41"/>
  <c r="H53" i="41"/>
  <c r="H306" i="41"/>
  <c r="H357" i="41"/>
  <c r="H172" i="41"/>
  <c r="H219" i="41"/>
  <c r="H523" i="41"/>
  <c r="H61" i="41"/>
  <c r="H107" i="41"/>
  <c r="H394" i="41"/>
  <c r="H233" i="41"/>
  <c r="H177" i="41"/>
  <c r="H367" i="41"/>
  <c r="H519" i="41"/>
  <c r="H44" i="41"/>
  <c r="H315" i="41"/>
  <c r="H313" i="41"/>
  <c r="H83" i="41"/>
  <c r="H179" i="41"/>
  <c r="H147" i="41"/>
  <c r="H248" i="41"/>
  <c r="H227" i="41"/>
  <c r="H181" i="41"/>
  <c r="H85" i="41"/>
  <c r="H118" i="41"/>
  <c r="H282" i="41"/>
  <c r="H391" i="41"/>
  <c r="H218" i="41"/>
  <c r="H488" i="41"/>
  <c r="H43" i="41"/>
  <c r="H132" i="41"/>
  <c r="H130" i="41"/>
  <c r="H302" i="41"/>
  <c r="H337" i="41"/>
  <c r="H116" i="41"/>
  <c r="H163" i="41"/>
  <c r="H133" i="41"/>
  <c r="H310" i="41"/>
  <c r="H345" i="41"/>
  <c r="H155" i="41"/>
  <c r="H268" i="41"/>
  <c r="H160" i="41"/>
  <c r="H196" i="41"/>
  <c r="H273" i="41"/>
  <c r="H326" i="41"/>
  <c r="H109" i="41"/>
  <c r="H286" i="41"/>
  <c r="H311" i="41"/>
  <c r="H146" i="41"/>
  <c r="H256" i="41"/>
  <c r="H407" i="41"/>
  <c r="H410" i="41"/>
  <c r="H420" i="41"/>
  <c r="H416" i="41"/>
  <c r="H435" i="41"/>
  <c r="H451" i="41"/>
  <c r="H442" i="41"/>
  <c r="H455" i="41"/>
  <c r="H542" i="41"/>
  <c r="H540" i="41"/>
</calcChain>
</file>

<file path=xl/sharedStrings.xml><?xml version="1.0" encoding="utf-8"?>
<sst xmlns="http://schemas.openxmlformats.org/spreadsheetml/2006/main" count="2188" uniqueCount="794">
  <si>
    <t>25 Bay Mills Boulevard</t>
  </si>
  <si>
    <t>56-88 Cassandra Boulevard</t>
  </si>
  <si>
    <t>500 Murray Ross Parkway</t>
  </si>
  <si>
    <t>33 Eastmount Avenue</t>
  </si>
  <si>
    <t>ON</t>
  </si>
  <si>
    <t>SK</t>
  </si>
  <si>
    <t>QC</t>
  </si>
  <si>
    <t>AB</t>
  </si>
  <si>
    <t>BC</t>
  </si>
  <si>
    <t xml:space="preserve">Halifax </t>
  </si>
  <si>
    <t>NS</t>
  </si>
  <si>
    <t xml:space="preserve">1959-1999 Marine Drive S. E. </t>
  </si>
  <si>
    <t>511 Guelph Line</t>
  </si>
  <si>
    <t>1360-1422 Tyandaga Park Drive</t>
  </si>
  <si>
    <t>4067 Longmoor Drive</t>
  </si>
  <si>
    <t>640 Guelph Line</t>
  </si>
  <si>
    <t>4760 Cote-des-Neiges</t>
  </si>
  <si>
    <t>6707 Elbow Drive S. W.</t>
  </si>
  <si>
    <t>924 - 7th Avenue S. W.</t>
  </si>
  <si>
    <t>5200 Lakeshore Road</t>
  </si>
  <si>
    <t>City</t>
  </si>
  <si>
    <t>Province</t>
  </si>
  <si>
    <t>London</t>
  </si>
  <si>
    <t>Mississauga</t>
  </si>
  <si>
    <t>Saskatoon</t>
  </si>
  <si>
    <t>Toronto</t>
  </si>
  <si>
    <t>Brampton</t>
  </si>
  <si>
    <t>Burlington</t>
  </si>
  <si>
    <t>Calgary</t>
  </si>
  <si>
    <t>Coquitlam</t>
  </si>
  <si>
    <t>Etobicoke</t>
  </si>
  <si>
    <t>New Westminster</t>
  </si>
  <si>
    <t>Newmarket</t>
  </si>
  <si>
    <t>Orangeville</t>
  </si>
  <si>
    <t>Ottawa</t>
  </si>
  <si>
    <t>Pickering</t>
  </si>
  <si>
    <t>Regina</t>
  </si>
  <si>
    <t>Richmond</t>
  </si>
  <si>
    <t>Victoria</t>
  </si>
  <si>
    <t>Whitby</t>
  </si>
  <si>
    <t>Willowdale</t>
  </si>
  <si>
    <t>Edmonton</t>
  </si>
  <si>
    <t>Oakville</t>
  </si>
  <si>
    <t>Vancouver</t>
  </si>
  <si>
    <t>Waterloo</t>
  </si>
  <si>
    <t>Grand Bend</t>
  </si>
  <si>
    <t>Clarington</t>
  </si>
  <si>
    <t>Grand Cove</t>
  </si>
  <si>
    <t>Wilmot Creek</t>
  </si>
  <si>
    <t>Total Residential Suites and MHC Land Lease Sites</t>
  </si>
  <si>
    <t>Total MHC Land Lease Sites</t>
  </si>
  <si>
    <t>CANADIAN APARTMENT PROPERTIES REAL ESTATE INVESTMENT TRUST</t>
  </si>
  <si>
    <t>MHC LAND LEASE SITES</t>
  </si>
  <si>
    <t>35-45 Bredin Parkway</t>
  </si>
  <si>
    <t>155 &amp; 157 Gorge Road East</t>
  </si>
  <si>
    <t>215, 217, 219 &amp; 221 Gorge Road East</t>
  </si>
  <si>
    <t>243 Gorge Road East</t>
  </si>
  <si>
    <t>4501-37th Street N.W.</t>
  </si>
  <si>
    <t>329 Sherbrooke Street</t>
  </si>
  <si>
    <t>544 Sydney Avenue</t>
  </si>
  <si>
    <t>Dolphin Square</t>
  </si>
  <si>
    <t>355 St. Clair Avenue West</t>
  </si>
  <si>
    <t>625 Evans Avenue</t>
  </si>
  <si>
    <t>1333 South Park Street</t>
  </si>
  <si>
    <t>44 Stubbs Drive</t>
  </si>
  <si>
    <t>1030 South Park Street</t>
  </si>
  <si>
    <t>20, 40, 60 &amp; 80 Charlotte Lane</t>
  </si>
  <si>
    <t>2121 Rathburn Road East</t>
  </si>
  <si>
    <t>55 William Street East</t>
  </si>
  <si>
    <t>75, 85 &amp; 95 Fiddlers Green Road</t>
  </si>
  <si>
    <t>435 chemin Ste-Foy</t>
  </si>
  <si>
    <t>440 Pere-Marquette</t>
  </si>
  <si>
    <t>736 Pere-Marquette</t>
  </si>
  <si>
    <t>2074 Robie Street</t>
  </si>
  <si>
    <t>141 Davisville Avenue</t>
  </si>
  <si>
    <t>1055 Bloor Street East</t>
  </si>
  <si>
    <t>505 Locust Street</t>
  </si>
  <si>
    <t>321 Lanthier Avenue</t>
  </si>
  <si>
    <t>9100 Bonaventure Drive S. E.</t>
  </si>
  <si>
    <t>8510-111th Street</t>
  </si>
  <si>
    <t>100 Wellesley Street East</t>
  </si>
  <si>
    <t>1021 Howay Street</t>
  </si>
  <si>
    <t>990 Broughton Street</t>
  </si>
  <si>
    <t>Domaine Lebourgneuf</t>
  </si>
  <si>
    <t>Domaine Laudance</t>
  </si>
  <si>
    <t>Faubourg de la Pointe</t>
  </si>
  <si>
    <t>of Total</t>
  </si>
  <si>
    <t>Date</t>
  </si>
  <si>
    <t>Acquired</t>
  </si>
  <si>
    <t>Total Suites</t>
  </si>
  <si>
    <t>Percent</t>
  </si>
  <si>
    <t>186 Kingsview Blvd., 10-41 Blackfriar Av. and 15, 25 &amp; 55 Bridesburg Drive</t>
  </si>
  <si>
    <t>190-200 Kingsview Blvd., 15-25 BlackfriarAv. &amp; 65-75 Bridesburg Drive</t>
  </si>
  <si>
    <t>RESIDENTIAL SUITES</t>
  </si>
  <si>
    <t>Total Residential Suites</t>
  </si>
  <si>
    <t>Interest</t>
  </si>
  <si>
    <t>Effective</t>
  </si>
  <si>
    <t>Type</t>
  </si>
  <si>
    <t>Ownership</t>
  </si>
  <si>
    <t>Year built</t>
  </si>
  <si>
    <t>Operating lease</t>
  </si>
  <si>
    <t>1976-77</t>
  </si>
  <si>
    <t>1964-67</t>
  </si>
  <si>
    <t>1980-81</t>
  </si>
  <si>
    <t>1967/68/74</t>
  </si>
  <si>
    <t>1964-65</t>
  </si>
  <si>
    <t>1978-79</t>
  </si>
  <si>
    <t>1979-1980</t>
  </si>
  <si>
    <t>1969-1971</t>
  </si>
  <si>
    <t>1992-95</t>
  </si>
  <si>
    <t>1954-55</t>
  </si>
  <si>
    <t>1989-94</t>
  </si>
  <si>
    <t>1992-98</t>
  </si>
  <si>
    <t>2000-01</t>
  </si>
  <si>
    <t>370 McCowan Road</t>
  </si>
  <si>
    <t>1050 Markham Road</t>
  </si>
  <si>
    <t>567 Scarborough Golf Club Road</t>
  </si>
  <si>
    <t>11-111, 115-159 &amp; 76-128 Balmoral Drive</t>
  </si>
  <si>
    <t>75 &amp; 77 Huron Heights Drive</t>
  </si>
  <si>
    <t>4902 Queen Street</t>
  </si>
  <si>
    <t>800-806 Clark Boulevard</t>
  </si>
  <si>
    <t>75, 80, 85 &amp; 90 Orenda Court</t>
  </si>
  <si>
    <t>18 Panorama Court</t>
  </si>
  <si>
    <t>3455 Havenwood Drive</t>
  </si>
  <si>
    <t>1560 Bloor Street East</t>
  </si>
  <si>
    <t>1865 &amp; 1875 Glenanna Road, 1800 &amp; 1850 Valley Farm Road and 1480 Pickering Parkway</t>
  </si>
  <si>
    <t>450 &amp; 455 rue Racine</t>
  </si>
  <si>
    <t>2415 &amp; 2425 chemin Ste-Foy and 2416 &amp; 2426 chemin Quatre Bourgeois</t>
  </si>
  <si>
    <t>3040-3094 rue des Chatelets</t>
  </si>
  <si>
    <t>724 &amp; 744 Fanshawe Park Road East</t>
  </si>
  <si>
    <t>236 Dixon Road</t>
  </si>
  <si>
    <t>Land Leasehold</t>
  </si>
  <si>
    <t>3420 and 3425 Morning Star Drive</t>
  </si>
  <si>
    <t>10 and 30 Tuxedo Court</t>
  </si>
  <si>
    <t>4000 and 4010 Lawrence Ave East</t>
  </si>
  <si>
    <t>135, 139, 143 &amp; 147 8th Street and 148 &amp; 170 Islington Avenue</t>
  </si>
  <si>
    <t>10851-10991 Mortfield Road</t>
  </si>
  <si>
    <t>5 King's Cross Road and 3 &amp; 11 Knightsbridge Road</t>
  </si>
  <si>
    <t>1425 Bodmin Road, 2360 Bonner Road and 2333 &amp; 2345 Truscott Road</t>
  </si>
  <si>
    <t>1757 &amp; 1759 Victoria Park Avenue</t>
  </si>
  <si>
    <t>7 &amp; 9 Roanoke Road</t>
  </si>
  <si>
    <t>2928 &amp; 2932 Yonge Street &amp; 1 Cheritan Avenue</t>
  </si>
  <si>
    <t>11 Dervock Crescent  and 75 Talara Crescent</t>
  </si>
  <si>
    <t>100, 101, 200 &amp; 201 White Oaks Court</t>
  </si>
  <si>
    <t>10250 &amp; 10300 Bois de Boulogne</t>
  </si>
  <si>
    <t>2200 and 2220 Chapdelaine</t>
  </si>
  <si>
    <t>1297 Marlborough Court and 1360 White Oaks Boulevard</t>
  </si>
  <si>
    <t>1 &amp; 23 Oriole Road</t>
  </si>
  <si>
    <t>1004 Lawrence Avenue East</t>
  </si>
  <si>
    <t>30 Livonia Place</t>
  </si>
  <si>
    <t>2076 Sherobee Road</t>
  </si>
  <si>
    <t>33 Davisville Avenue</t>
  </si>
  <si>
    <t>111 Davisville Avenue</t>
  </si>
  <si>
    <t>411 Duplex Avenue</t>
  </si>
  <si>
    <t>33 Orchardview Boulevard</t>
  </si>
  <si>
    <t>20 Shallmar Boulevard</t>
  </si>
  <si>
    <t>Fee Simple - MHC</t>
  </si>
  <si>
    <t>Fee Simple - Residential</t>
  </si>
  <si>
    <t>827 Selkirk Avenue</t>
  </si>
  <si>
    <t>1110 Queens Avenue</t>
  </si>
  <si>
    <t>1140 Hillside Avenue</t>
  </si>
  <si>
    <t>200 Gorge Road West</t>
  </si>
  <si>
    <t>625 Constance Avenue</t>
  </si>
  <si>
    <t>3501 Savannah Avenue</t>
  </si>
  <si>
    <t>70-76 Dallas Road</t>
  </si>
  <si>
    <t>535 Niagara Street</t>
  </si>
  <si>
    <t>90-98 Churchill Street</t>
  </si>
  <si>
    <t>6 John Street</t>
  </si>
  <si>
    <t xml:space="preserve">77 Huntley Street </t>
  </si>
  <si>
    <t xml:space="preserve">250 Grand Allee Ouest </t>
  </si>
  <si>
    <t>2100 Sherobee Road</t>
  </si>
  <si>
    <t>Property List</t>
  </si>
  <si>
    <t>1114 &amp; 1132 Howie Avenue</t>
  </si>
  <si>
    <t>10 and 15 San Romanoway</t>
  </si>
  <si>
    <t>and Sites</t>
  </si>
  <si>
    <t>1039 View Street</t>
  </si>
  <si>
    <t>1, 3 &amp; 5 place de la Belle-Rive</t>
  </si>
  <si>
    <t>Montréal</t>
  </si>
  <si>
    <t>Québec City</t>
  </si>
  <si>
    <t>1965/1967</t>
  </si>
  <si>
    <t>3333 rue Jean-Talon ouest</t>
  </si>
  <si>
    <t xml:space="preserve">430 11th Avenue </t>
  </si>
  <si>
    <t xml:space="preserve">315 Agnes Street </t>
  </si>
  <si>
    <t xml:space="preserve">1116 Hamilton Street </t>
  </si>
  <si>
    <t>2418 Glenwood School Drive</t>
  </si>
  <si>
    <t xml:space="preserve">1216 York Mills Road </t>
  </si>
  <si>
    <t xml:space="preserve">46 to 75 Goodview Road </t>
  </si>
  <si>
    <t xml:space="preserve">810 St. Andrews Street </t>
  </si>
  <si>
    <t xml:space="preserve">11671-11675 7th Avenue </t>
  </si>
  <si>
    <t>Kitchener</t>
  </si>
  <si>
    <t>Orillia</t>
  </si>
  <si>
    <t>Sarnia</t>
  </si>
  <si>
    <t>Trenton</t>
  </si>
  <si>
    <t>Beamsville</t>
  </si>
  <si>
    <t>Slave Lake</t>
  </si>
  <si>
    <t>Whitecourt</t>
  </si>
  <si>
    <t>Gibsons</t>
  </si>
  <si>
    <t>Fergushill Estates</t>
  </si>
  <si>
    <t>Parkside Estates</t>
  </si>
  <si>
    <t>Silver Creek Estates</t>
  </si>
  <si>
    <t>Green Haven Estates</t>
  </si>
  <si>
    <t>Bayview Estates</t>
  </si>
  <si>
    <t>Sunny Creek Estates</t>
  </si>
  <si>
    <t>Golden Horseshoe</t>
  </si>
  <si>
    <t>Lynwood Place</t>
  </si>
  <si>
    <t>Evergreen Village</t>
  </si>
  <si>
    <t>Hillpark Estates</t>
  </si>
  <si>
    <t>The Poplars, Gibsons</t>
  </si>
  <si>
    <t>Sunset Estates</t>
  </si>
  <si>
    <t>2265 Victoria Park</t>
  </si>
  <si>
    <t>265 Lawrence Avenue</t>
  </si>
  <si>
    <t>270 Sheldon Avenue</t>
  </si>
  <si>
    <t>2283 Eglinton Avenue</t>
  </si>
  <si>
    <t>2020 Sheppard Avenue W</t>
  </si>
  <si>
    <t>1970-1972</t>
  </si>
  <si>
    <t>1970, 1981</t>
  </si>
  <si>
    <t>5 &amp; 15 Tangreen Court</t>
  </si>
  <si>
    <t>200 &amp; 400 Sandringham Cres</t>
  </si>
  <si>
    <t>2180 &amp; 2190 Weston Road</t>
  </si>
  <si>
    <t>450 Sandringham Cres and 501 Wilkins Street</t>
  </si>
  <si>
    <t>1245 &amp; 1275 Chemin Sainte-Foy</t>
  </si>
  <si>
    <t>830 &amp; 840 Avenue Ernest-Gagnon</t>
  </si>
  <si>
    <t>5 &amp; 875 Le Samuel Holland</t>
  </si>
  <si>
    <t>912 6th Avenue SW</t>
  </si>
  <si>
    <t>5300 Rundlehorn Drive NE</t>
  </si>
  <si>
    <t>5111 &amp; 5199 &amp; 5333 rue Sherbrooke est</t>
  </si>
  <si>
    <t>1974-75</t>
  </si>
  <si>
    <t>2521-2543 Lake Shore Blvd. West &amp; 5-9 Douglas Blvd</t>
  </si>
  <si>
    <t>1910-25/1952</t>
  </si>
  <si>
    <t>915-13th Street SW</t>
  </si>
  <si>
    <t>342-15th Avenue SW</t>
  </si>
  <si>
    <t>1304-11th Street SW</t>
  </si>
  <si>
    <t>425 Simcoe Street</t>
  </si>
  <si>
    <t>3244 Quadra Street</t>
  </si>
  <si>
    <t>830 Craigflower Road</t>
  </si>
  <si>
    <t>443 Superior Street</t>
  </si>
  <si>
    <t>788-790 Dominion Road</t>
  </si>
  <si>
    <t>Charlottetown</t>
  </si>
  <si>
    <t>PEI</t>
  </si>
  <si>
    <t>2 and 46 River Ridge Drive</t>
  </si>
  <si>
    <t>29 Heritage Drive</t>
  </si>
  <si>
    <t>Cornwall</t>
  </si>
  <si>
    <t>1 Manor Drive</t>
  </si>
  <si>
    <t>76 Mariner Drive</t>
  </si>
  <si>
    <t>31 Tide View Court</t>
  </si>
  <si>
    <t>2004, 2010</t>
  </si>
  <si>
    <t>5 P'Tiso Park Road</t>
  </si>
  <si>
    <t>16 Arnold Avenue</t>
  </si>
  <si>
    <t>1 Cedarwood Avenue</t>
  </si>
  <si>
    <t>36 Tamarack Drive</t>
  </si>
  <si>
    <t>7 Michael Court</t>
  </si>
  <si>
    <t>1 Burton Street</t>
  </si>
  <si>
    <t>1 Darrell Avenue</t>
  </si>
  <si>
    <t>535 Kent Avenue</t>
  </si>
  <si>
    <t>101 Bayview Street</t>
  </si>
  <si>
    <t xml:space="preserve">1 River East Drive </t>
  </si>
  <si>
    <t>11 Daisy Street</t>
  </si>
  <si>
    <t>Edmundston</t>
  </si>
  <si>
    <t>Bathurst</t>
  </si>
  <si>
    <t>Beresford</t>
  </si>
  <si>
    <t>Moncton</t>
  </si>
  <si>
    <t>Riverview</t>
  </si>
  <si>
    <t>Lincoln</t>
  </si>
  <si>
    <t>Waasis</t>
  </si>
  <si>
    <t>Burton</t>
  </si>
  <si>
    <t>Quispamsis</t>
  </si>
  <si>
    <t>Saint John</t>
  </si>
  <si>
    <t>NB</t>
  </si>
  <si>
    <t>517 Malpeque Road</t>
  </si>
  <si>
    <t>521 Malpeque Road</t>
  </si>
  <si>
    <t>20 &amp; 22 Garfield Street</t>
  </si>
  <si>
    <t>4730-4760 Pasqua Street</t>
  </si>
  <si>
    <t>Greenbrook Mobile Home Estates</t>
  </si>
  <si>
    <t>Brooks</t>
  </si>
  <si>
    <t>9999 111th Street NW</t>
  </si>
  <si>
    <t>600 1 Street NE</t>
  </si>
  <si>
    <t>1440-1460 Tyandaga Park Drive</t>
  </si>
  <si>
    <t>3055 Glencrest Road</t>
  </si>
  <si>
    <t>3820 Shelbourne Street</t>
  </si>
  <si>
    <t>5374 203 Street and 5375 204 Avenue</t>
  </si>
  <si>
    <t>Langley</t>
  </si>
  <si>
    <t>8026 207th Street</t>
  </si>
  <si>
    <t>308 Forbes Ave., North Vancouver</t>
  </si>
  <si>
    <t>3836 Carrigan Crt., Burnaby</t>
  </si>
  <si>
    <t>Port Moody</t>
  </si>
  <si>
    <t>Burnaby</t>
  </si>
  <si>
    <t>Surrey</t>
  </si>
  <si>
    <t>2010 St. Johns St.</t>
  </si>
  <si>
    <t>751 Clarke Road</t>
  </si>
  <si>
    <t>10th and 11th Avenue</t>
  </si>
  <si>
    <t xml:space="preserve">7425 – 18th Ave. </t>
  </si>
  <si>
    <t>7465 – 13th Ave.</t>
  </si>
  <si>
    <t>435 Ash Street</t>
  </si>
  <si>
    <t>1303 Eighth Ave.</t>
  </si>
  <si>
    <t>529 Tenth Street</t>
  </si>
  <si>
    <t>333 Tenth Street</t>
  </si>
  <si>
    <t>515 Ninth Street</t>
  </si>
  <si>
    <t>520 Tenth Street</t>
  </si>
  <si>
    <t>908 Sixth Ave.</t>
  </si>
  <si>
    <t>910 St. Andrews St.</t>
  </si>
  <si>
    <t>1021 Fourth Ave.</t>
  </si>
  <si>
    <t>150th Street</t>
  </si>
  <si>
    <t>5411 – 208th Street</t>
  </si>
  <si>
    <t>5332 – 207th Street</t>
  </si>
  <si>
    <t>1970s</t>
  </si>
  <si>
    <t>2775, 2785, 2800, 2805, 2810, 2815, 2825, 2845, 2855, 2940 and 2950 Barclay Avenue</t>
  </si>
  <si>
    <t>2665, 2685, 2800, 2810, 2830, 2835, 2940, 2950, 3055, 3170, 3390 Goyer Street</t>
  </si>
  <si>
    <t>3135, 3165 and 3175 Bedford Road; 6510, 6580, 6650, 6675 and 6725 Darlington Avenue; and 6690 Hudson Road</t>
  </si>
  <si>
    <t>65 Sherbrooke Street E</t>
  </si>
  <si>
    <t>135 Sherbrooke Street E</t>
  </si>
  <si>
    <t>1350 Du Fort Street</t>
  </si>
  <si>
    <t>150 St-Norbert Street</t>
  </si>
  <si>
    <t>2250 Guy Street</t>
  </si>
  <si>
    <t>2500 and 2525 Cavendish Boulevard</t>
  </si>
  <si>
    <t>315 René-Lévesque Boulevard</t>
  </si>
  <si>
    <t>3440 Durocher Street</t>
  </si>
  <si>
    <t>3580 Lorne Avenue</t>
  </si>
  <si>
    <t>6465 Sherbrooke Street E</t>
  </si>
  <si>
    <t>2400, 2420, 2444, 2460, 2480, and 2500 Benny Crescent</t>
  </si>
  <si>
    <t>1975, 1990</t>
  </si>
  <si>
    <t>1957-1967</t>
  </si>
  <si>
    <t>1950-1952</t>
  </si>
  <si>
    <t>1957-1989</t>
  </si>
  <si>
    <t>1951-1972</t>
  </si>
  <si>
    <t>1204 Yates</t>
  </si>
  <si>
    <t xml:space="preserve">955 Humboldt                   </t>
  </si>
  <si>
    <t>967 Collinson</t>
  </si>
  <si>
    <t>976 Humboldt</t>
  </si>
  <si>
    <t>1955-1960</t>
  </si>
  <si>
    <t>362, 366, 370, 374, 378, 388 Wonderland Road South and 170, 174, 180, 186 Berkshire Drive</t>
  </si>
  <si>
    <t>366 and 368 Oxford Street West</t>
  </si>
  <si>
    <t>181 and 183 Blackacres Blvd and Blackacres Townhouses</t>
  </si>
  <si>
    <t>848, 850, and 852 Kipps Lane</t>
  </si>
  <si>
    <t>1126 Royal York Road</t>
  </si>
  <si>
    <t>1123, 1127, and 1131 Royal York Road</t>
  </si>
  <si>
    <t>85 Henderson Ave</t>
  </si>
  <si>
    <t xml:space="preserve">Markham </t>
  </si>
  <si>
    <t>3515-3516 Havenwood Drive</t>
  </si>
  <si>
    <t>Southridge Estates</t>
  </si>
  <si>
    <t>Fort St. John</t>
  </si>
  <si>
    <t>1855 Fort Street</t>
  </si>
  <si>
    <t>1589-1715 and 1600-175 Aspen Village Circle, 1721-1873 and 1680-1830 Aspenview Way</t>
  </si>
  <si>
    <t>1761-1815 Marquis Avenue, 1981-1999, 2000-2008, 2009-2038 and 2040-2154 Beaconwood Drive, and 2006-2020, 2042-2058, 2064-2102 Naskapi Drive</t>
  </si>
  <si>
    <t>540 and 548 Woodcliffe Private, 245 Hidden Valley Private, and 5875 Jeanne D’Arc Boulevard</t>
  </si>
  <si>
    <t>2-44, A-2 and A-44 Hathaway Drive, 6-40 Rutlege Street, 51-81 Crestway Drive, and 1-47 and 2-92 Grovehurst Drive</t>
  </si>
  <si>
    <t>1-45, 38-64 (even). 74-90 (even), 91-113 (odd), and 102-112 Timberline Private, 1-15 (odd), 20-30 (even), and 21-33 (odd) Skyview Private, 5-32 Alpenglow Private, and 210-236 (even) Cresthaven Drive</t>
  </si>
  <si>
    <t>2001/2002</t>
  </si>
  <si>
    <t>705 Freeport</t>
  </si>
  <si>
    <t>76 Place</t>
  </si>
  <si>
    <t>Bedford</t>
  </si>
  <si>
    <t>Cuijk</t>
  </si>
  <si>
    <t>Netherlands</t>
  </si>
  <si>
    <t>Deken van den Ackerhof 61 - 111</t>
  </si>
  <si>
    <t xml:space="preserve">Willaerlaan </t>
  </si>
  <si>
    <t>Scherpenzeel</t>
  </si>
  <si>
    <t>Pelmolenstraat</t>
  </si>
  <si>
    <t>Enschede</t>
  </si>
  <si>
    <t>Dreiumme</t>
  </si>
  <si>
    <t>Warnsveld</t>
  </si>
  <si>
    <t>1985/1991</t>
  </si>
  <si>
    <t>Faustdreef 1-179</t>
  </si>
  <si>
    <t>Utrecht</t>
  </si>
  <si>
    <t>Faustdreef 221-489</t>
  </si>
  <si>
    <t>Rubicondreef 80-222</t>
  </si>
  <si>
    <r>
      <t>Tannha</t>
    </r>
    <r>
      <rPr>
        <sz val="10"/>
        <rFont val="Calibri"/>
        <family val="2"/>
      </rPr>
      <t>ü</t>
    </r>
    <r>
      <rPr>
        <sz val="10"/>
        <rFont val="Tw Cen MT"/>
        <family val="2"/>
      </rPr>
      <t>serdreef 2-416</t>
    </r>
  </si>
  <si>
    <t>801 Esquimalt Road</t>
  </si>
  <si>
    <t>20834 Dewdney Trunk Road</t>
  </si>
  <si>
    <t>Maple Ridge</t>
  </si>
  <si>
    <t>Oerverpad</t>
  </si>
  <si>
    <t>Amsterdam</t>
  </si>
  <si>
    <t>Nilda Pintostraat</t>
  </si>
  <si>
    <t>Bijlmerdreef</t>
  </si>
  <si>
    <t>Efua Sutherlandstraat</t>
  </si>
  <si>
    <t>Elisabeth Samsonstraat</t>
  </si>
  <si>
    <t>Auriollaan</t>
  </si>
  <si>
    <t xml:space="preserve">Utrecht </t>
  </si>
  <si>
    <t>Marshallaan</t>
  </si>
  <si>
    <t>Monnetlaan</t>
  </si>
  <si>
    <t>The Hague</t>
  </si>
  <si>
    <t>Lau Mazirellaan</t>
  </si>
  <si>
    <t>Anna Blamanplain</t>
  </si>
  <si>
    <t>Hugo De Grootsingel</t>
  </si>
  <si>
    <t>Huizen</t>
  </si>
  <si>
    <t>Bielzen</t>
  </si>
  <si>
    <t>Heerenveen</t>
  </si>
  <si>
    <t>Poldermolenplein</t>
  </si>
  <si>
    <t>Gouda</t>
  </si>
  <si>
    <t>Oudstraat</t>
  </si>
  <si>
    <t>Ijsselstein</t>
  </si>
  <si>
    <t>Kluiverkamp</t>
  </si>
  <si>
    <t>Koog Aan De Zaan</t>
  </si>
  <si>
    <t xml:space="preserve">Oerverpad </t>
  </si>
  <si>
    <t>27-77 Oldenzaal</t>
  </si>
  <si>
    <t>Oldenzaal</t>
  </si>
  <si>
    <t>Meppel</t>
  </si>
  <si>
    <t>Esmarkelaan</t>
  </si>
  <si>
    <t>Stokhorst</t>
  </si>
  <si>
    <t>299 Pope Road</t>
  </si>
  <si>
    <t>Summerside</t>
  </si>
  <si>
    <t>324 Pope Road</t>
  </si>
  <si>
    <t>326 Pope Road</t>
  </si>
  <si>
    <t>Valder 7-76</t>
  </si>
  <si>
    <t xml:space="preserve">Landgraaf </t>
  </si>
  <si>
    <t>Den Heuvel 26-60</t>
  </si>
  <si>
    <t>Oirschot</t>
  </si>
  <si>
    <t>Smithlaan 1-89</t>
  </si>
  <si>
    <t>Gulikstraat 210-308</t>
  </si>
  <si>
    <t>Veldzuring 95-133</t>
  </si>
  <si>
    <t>Jerusalem 9-40</t>
  </si>
  <si>
    <t xml:space="preserve">Venray </t>
  </si>
  <si>
    <t xml:space="preserve">Venlo </t>
  </si>
  <si>
    <t>Sittard</t>
  </si>
  <si>
    <t>Thomas Jeffersonlaan 289-527</t>
  </si>
  <si>
    <t>Rijswijk</t>
  </si>
  <si>
    <t>Venray</t>
  </si>
  <si>
    <t>Bram van den Berghstraat</t>
  </si>
  <si>
    <t>Hoogzoggel</t>
  </si>
  <si>
    <t>Oss</t>
  </si>
  <si>
    <t>Uden</t>
  </si>
  <si>
    <t>Kloosterhof 2-56</t>
  </si>
  <si>
    <t>5740 Boulevard Cavendish</t>
  </si>
  <si>
    <t>2309, 2319, 2327 &amp; 2334 Brunswick Street and 5214 Gerrish Street</t>
  </si>
  <si>
    <t xml:space="preserve">Prairie Sun </t>
  </si>
  <si>
    <t>Swift Current</t>
  </si>
  <si>
    <t>5363 201 Street (The Meridian)</t>
  </si>
  <si>
    <t>3618-3688 Sawmill Crescent (Fraser Flats)</t>
  </si>
  <si>
    <t>525 Tenth Street (The Somerset)</t>
  </si>
  <si>
    <t>410 Eighth St.</t>
  </si>
  <si>
    <t>Schiedam</t>
  </si>
  <si>
    <t>Delft</t>
  </si>
  <si>
    <t>Weert</t>
  </si>
  <si>
    <t>Roermond</t>
  </si>
  <si>
    <t>Tilburg</t>
  </si>
  <si>
    <t>Vaals</t>
  </si>
  <si>
    <t>Heerlen</t>
  </si>
  <si>
    <t>Assen</t>
  </si>
  <si>
    <t>Herten</t>
  </si>
  <si>
    <t>Helden</t>
  </si>
  <si>
    <t>Drachten</t>
  </si>
  <si>
    <t>Aalten</t>
  </si>
  <si>
    <t>Haren</t>
  </si>
  <si>
    <t>Leek</t>
  </si>
  <si>
    <t>Losser</t>
  </si>
  <si>
    <t>Renkum</t>
  </si>
  <si>
    <t>Zuidhorn</t>
  </si>
  <si>
    <t>Doetinchem</t>
  </si>
  <si>
    <t>Hoorn</t>
  </si>
  <si>
    <t>Kampen</t>
  </si>
  <si>
    <t>Sommelsdijk</t>
  </si>
  <si>
    <t>Venlo</t>
  </si>
  <si>
    <t>Zevenaar</t>
  </si>
  <si>
    <t>Havendijk</t>
  </si>
  <si>
    <t xml:space="preserve">Knuttelstraat  </t>
  </si>
  <si>
    <t>Louis Regoutstraat</t>
  </si>
  <si>
    <t xml:space="preserve">Achter De Steenen Trappen </t>
  </si>
  <si>
    <t>Keizershof</t>
  </si>
  <si>
    <t>Westpoint</t>
  </si>
  <si>
    <t xml:space="preserve">Mercuriuspad </t>
  </si>
  <si>
    <t>Fuutmesschen</t>
  </si>
  <si>
    <t>Vestesingel</t>
  </si>
  <si>
    <t>Servaashof</t>
  </si>
  <si>
    <t>De Drift</t>
  </si>
  <si>
    <t>Grasland</t>
  </si>
  <si>
    <t>Hooiland</t>
  </si>
  <si>
    <t>De Miggelt</t>
  </si>
  <si>
    <t>P.C. Hooftlaan</t>
  </si>
  <si>
    <t>T Zuden</t>
  </si>
  <si>
    <t>Hofkamp</t>
  </si>
  <si>
    <t>De Meent</t>
  </si>
  <si>
    <t>Pieter Bindervoetlaan</t>
  </si>
  <si>
    <t>Airbornestraat</t>
  </si>
  <si>
    <t>Boogschutter</t>
  </si>
  <si>
    <t>Kalmoessingel</t>
  </si>
  <si>
    <t>Olympiaweg</t>
  </si>
  <si>
    <t>Deken Van Oppensingel</t>
  </si>
  <si>
    <t>Hallsteinstraat</t>
  </si>
  <si>
    <t xml:space="preserve">Van Beethovenstraat </t>
  </si>
  <si>
    <t>Apeldoorn</t>
  </si>
  <si>
    <t>Arnhem</t>
  </si>
  <si>
    <t>Borculo</t>
  </si>
  <si>
    <t>Breda</t>
  </si>
  <si>
    <t>Den Bosch</t>
  </si>
  <si>
    <t>Druten</t>
  </si>
  <si>
    <t>Emmen</t>
  </si>
  <si>
    <t>Haelen</t>
  </si>
  <si>
    <t>Helmond</t>
  </si>
  <si>
    <t>Kaatsheuvel</t>
  </si>
  <si>
    <t>Oegstgeest</t>
  </si>
  <si>
    <t>Rotterdam</t>
  </si>
  <si>
    <t>Eindhoven</t>
  </si>
  <si>
    <t>Velp</t>
  </si>
  <si>
    <t>Westervoort</t>
  </si>
  <si>
    <t>Mijehof</t>
  </si>
  <si>
    <t>Balmerstraat</t>
  </si>
  <si>
    <t>Biljoenlann</t>
  </si>
  <si>
    <t>Acaciastraat</t>
  </si>
  <si>
    <t>Loenhoutstraat</t>
  </si>
  <si>
    <t>St. Josephstraat</t>
  </si>
  <si>
    <t>Korte Akker</t>
  </si>
  <si>
    <t>Madoeralaan</t>
  </si>
  <si>
    <t>Hesselterbrink</t>
  </si>
  <si>
    <t>Kleiweg</t>
  </si>
  <si>
    <t>Hoogen Paet</t>
  </si>
  <si>
    <t>Zuid Koninginnewal</t>
  </si>
  <si>
    <t>Loonsevaert</t>
  </si>
  <si>
    <t>Begonialaan</t>
  </si>
  <si>
    <t>Lloydstraat</t>
  </si>
  <si>
    <t>Jan Sluytersweg</t>
  </si>
  <si>
    <t>Bachlaan</t>
  </si>
  <si>
    <t>Schuttebeemd</t>
  </si>
  <si>
    <t>Begijneslag</t>
  </si>
  <si>
    <t>Creekside</t>
  </si>
  <si>
    <t>Wainwright</t>
  </si>
  <si>
    <t>Wildrose Garden</t>
  </si>
  <si>
    <t>Deer Meadows</t>
  </si>
  <si>
    <t>Wildwood</t>
  </si>
  <si>
    <t>Village Green</t>
  </si>
  <si>
    <t>Glenway Village</t>
  </si>
  <si>
    <t>Lougheed</t>
  </si>
  <si>
    <t>Pleasant View Park</t>
  </si>
  <si>
    <t>Red Oak</t>
  </si>
  <si>
    <t>Saugeen Acres</t>
  </si>
  <si>
    <t>Vestavale</t>
  </si>
  <si>
    <t>Fontaine Village</t>
  </si>
  <si>
    <t>Cold Lake</t>
  </si>
  <si>
    <t>Lac La Biche</t>
  </si>
  <si>
    <t>West Kelowna</t>
  </si>
  <si>
    <t>Dunsford</t>
  </si>
  <si>
    <t>Coburg</t>
  </si>
  <si>
    <t>Lindsay</t>
  </si>
  <si>
    <t>Eden</t>
  </si>
  <si>
    <t>Port Elgin</t>
  </si>
  <si>
    <t>Thunder Bay</t>
  </si>
  <si>
    <t>Ede</t>
  </si>
  <si>
    <t>1964-1971</t>
  </si>
  <si>
    <t>Seabird Community</t>
  </si>
  <si>
    <t>Springwood Park</t>
  </si>
  <si>
    <t>Remore</t>
  </si>
  <si>
    <t>Tower Estates</t>
  </si>
  <si>
    <t>Kountry Meadows</t>
  </si>
  <si>
    <t>Wild Rose Estates</t>
  </si>
  <si>
    <t>Poplar Grove</t>
  </si>
  <si>
    <t>Coalhurst Community</t>
  </si>
  <si>
    <t>River Valley</t>
  </si>
  <si>
    <t>Northglen Community</t>
  </si>
  <si>
    <t>Viscount Estates</t>
  </si>
  <si>
    <t>Sandown Estates</t>
  </si>
  <si>
    <t>Northpark Estates</t>
  </si>
  <si>
    <t>Conestoga Estates</t>
  </si>
  <si>
    <t>Victoria Ridge</t>
  </si>
  <si>
    <t>Meadowvale</t>
  </si>
  <si>
    <t>Woodridge Place</t>
  </si>
  <si>
    <t>Cross Creek</t>
  </si>
  <si>
    <t>Lakeside</t>
  </si>
  <si>
    <t>Rosewood</t>
  </si>
  <si>
    <t>Silver Meadows</t>
  </si>
  <si>
    <t>Willow Creek</t>
  </si>
  <si>
    <t>Brookview</t>
  </si>
  <si>
    <t>East Coast Village</t>
  </si>
  <si>
    <t>Peterson's</t>
  </si>
  <si>
    <t>Domaine</t>
  </si>
  <si>
    <t>Ladysmith</t>
  </si>
  <si>
    <t>Cobble Hill</t>
  </si>
  <si>
    <t>Tillsonburg</t>
  </si>
  <si>
    <t>St. Hubert</t>
  </si>
  <si>
    <t xml:space="preserve"> AB</t>
  </si>
  <si>
    <t xml:space="preserve"> ON</t>
  </si>
  <si>
    <t xml:space="preserve"> NS</t>
  </si>
  <si>
    <t xml:space="preserve"> PEI</t>
  </si>
  <si>
    <t xml:space="preserve"> NB</t>
  </si>
  <si>
    <t>Medicine Hat</t>
  </si>
  <si>
    <t>Alphen Aan Den Rijn</t>
  </si>
  <si>
    <t>Leiderdorp</t>
  </si>
  <si>
    <t>Amstelveen</t>
  </si>
  <si>
    <t>Vleuten</t>
  </si>
  <si>
    <t>Brummen</t>
  </si>
  <si>
    <t>Duiven</t>
  </si>
  <si>
    <t>Grave</t>
  </si>
  <si>
    <t>Maastricht</t>
  </si>
  <si>
    <t>Valkenburg Aan De Geul</t>
  </si>
  <si>
    <t>Bergen Op Zoom</t>
  </si>
  <si>
    <t>Brielle</t>
  </si>
  <si>
    <t>Valeriusplein</t>
  </si>
  <si>
    <t>De Horsten</t>
  </si>
  <si>
    <t>Meander</t>
  </si>
  <si>
    <t>Hindersteinlaan</t>
  </si>
  <si>
    <t>De Klepel</t>
  </si>
  <si>
    <t>Brugweg Vianenstraat</t>
  </si>
  <si>
    <t>Boulevard Heuvelink</t>
  </si>
  <si>
    <t>Elderveld</t>
  </si>
  <si>
    <t>Eltingerhof</t>
  </si>
  <si>
    <t>Esterveld</t>
  </si>
  <si>
    <t>Van Anrooystraat</t>
  </si>
  <si>
    <t>Timpaanstraat Palladio Frotonstraat</t>
  </si>
  <si>
    <t>Casimir</t>
  </si>
  <si>
    <t>Sterflat Regia</t>
  </si>
  <si>
    <t>Nassauflat</t>
  </si>
  <si>
    <t>Landmark</t>
  </si>
  <si>
    <t>Van Der Fuyckstraat</t>
  </si>
  <si>
    <t>De Enk</t>
  </si>
  <si>
    <t>Red Deer</t>
  </si>
  <si>
    <t>Benalto</t>
  </si>
  <si>
    <t>Wetaskiwin</t>
  </si>
  <si>
    <t>Ponoka</t>
  </si>
  <si>
    <t>Coalhurst</t>
  </si>
  <si>
    <t>Timmins</t>
  </si>
  <si>
    <t>Essex</t>
  </si>
  <si>
    <t>Owen Sound</t>
  </si>
  <si>
    <t>Moorefield</t>
  </si>
  <si>
    <t>Bridgewater</t>
  </si>
  <si>
    <t>Milton Station</t>
  </si>
  <si>
    <t>Lakeville-Westmorland</t>
  </si>
  <si>
    <t>Salisbury</t>
  </si>
  <si>
    <t>Sussex Corner</t>
  </si>
  <si>
    <t>Picadilly</t>
  </si>
  <si>
    <t>New Maryland</t>
  </si>
  <si>
    <t>Goirle</t>
  </si>
  <si>
    <t>Hummelo</t>
  </si>
  <si>
    <t>Eibergen</t>
  </si>
  <si>
    <t>Ommen</t>
  </si>
  <si>
    <t>Enter</t>
  </si>
  <si>
    <t>Julianadorp</t>
  </si>
  <si>
    <t>Ottersum</t>
  </si>
  <si>
    <t>Hoogeveen</t>
  </si>
  <si>
    <t>Frans Halslaan</t>
  </si>
  <si>
    <t>Frankische Driehoek</t>
  </si>
  <si>
    <t>De Zuylenkamp</t>
  </si>
  <si>
    <t>Claudiahof</t>
  </si>
  <si>
    <t>Kettinkbraak</t>
  </si>
  <si>
    <t>De Brouwerij</t>
  </si>
  <si>
    <t>Groenling 1</t>
  </si>
  <si>
    <t>Voorhuis</t>
  </si>
  <si>
    <t>Hegakker</t>
  </si>
  <si>
    <t>Erven Oldenhof</t>
  </si>
  <si>
    <t>Kruiswin</t>
  </si>
  <si>
    <t>De Ganzenpoel</t>
  </si>
  <si>
    <t>Steffenberg</t>
  </si>
  <si>
    <t>Vlaskamp</t>
  </si>
  <si>
    <t>Rontgenstraat</t>
  </si>
  <si>
    <t>Dronten</t>
  </si>
  <si>
    <t>Beuningen</t>
  </si>
  <si>
    <t>Krimpen A.D Ijssel</t>
  </si>
  <si>
    <t>Mierlo-hout</t>
  </si>
  <si>
    <t>Den Haag</t>
  </si>
  <si>
    <t>Deurne</t>
  </si>
  <si>
    <t>Dieren</t>
  </si>
  <si>
    <t>Boisbriand</t>
  </si>
  <si>
    <t>De Kameleon</t>
  </si>
  <si>
    <t>Halifax</t>
  </si>
  <si>
    <t>Brossard</t>
  </si>
  <si>
    <t>2073 Brunswick Street</t>
  </si>
  <si>
    <t>2075 Brunswick Street</t>
  </si>
  <si>
    <t>2077 Brunswick Street</t>
  </si>
  <si>
    <t>2065 Brunswick Street</t>
  </si>
  <si>
    <t>79 Radcliffe Drive</t>
  </si>
  <si>
    <t>81 Radcliffe Drive</t>
  </si>
  <si>
    <t>80 Chipstone Close</t>
  </si>
  <si>
    <t>85 Chipstone Close</t>
  </si>
  <si>
    <t>90 Chipstone Close</t>
  </si>
  <si>
    <t>95 Chipstone Close</t>
  </si>
  <si>
    <t>8300 Du Saint-Laurent Boulevard</t>
  </si>
  <si>
    <t>1881 Brunswick Street</t>
  </si>
  <si>
    <t>1991 Brunswick Street</t>
  </si>
  <si>
    <t>2001 Brunswick Street</t>
  </si>
  <si>
    <t>1920 Brunswick Street</t>
  </si>
  <si>
    <t>5770 Spring Garden Road</t>
  </si>
  <si>
    <t>5885 Cunard Street</t>
  </si>
  <si>
    <t>451 Broad Street</t>
  </si>
  <si>
    <t>Chopinlaan</t>
  </si>
  <si>
    <t>Doorwerth</t>
  </si>
  <si>
    <t>1215-1273 Pontiac Crt</t>
  </si>
  <si>
    <t>1202 Pontiac Crt</t>
  </si>
  <si>
    <t>492 Springbank Drive</t>
  </si>
  <si>
    <t>101 Royal Avenue</t>
  </si>
  <si>
    <t>1017 11th Ave. SW</t>
  </si>
  <si>
    <t>1065 Rue des Francs-Bourgeois</t>
  </si>
  <si>
    <t>20 Mackenzie Drive</t>
  </si>
  <si>
    <t>10 By Way Ave</t>
  </si>
  <si>
    <t>759-769 Second Street</t>
  </si>
  <si>
    <t>750-780 Viscount Road</t>
  </si>
  <si>
    <t xml:space="preserve">727 Second Street </t>
  </si>
  <si>
    <t xml:space="preserve">160-190 Canterbury Court </t>
  </si>
  <si>
    <t xml:space="preserve">5393 201 St. </t>
  </si>
  <si>
    <t>20839 78B Ave.</t>
  </si>
  <si>
    <t>301 Nursery Hill</t>
  </si>
  <si>
    <t>Espanola Mobile Home Park</t>
  </si>
  <si>
    <t>Leeshore Estates</t>
  </si>
  <si>
    <t>Espanola</t>
  </si>
  <si>
    <t>Midland</t>
  </si>
  <si>
    <t>24 Farringdon Way</t>
  </si>
  <si>
    <t>2480-2628 Hunter's Point Cres.</t>
  </si>
  <si>
    <t>12184 224th St</t>
  </si>
  <si>
    <t>Steenwijk</t>
  </si>
  <si>
    <t>Hardenberg</t>
  </si>
  <si>
    <t>Hoogezand</t>
  </si>
  <si>
    <t>Neremstraat - Overrepenstraat</t>
  </si>
  <si>
    <t>De Spinhoek - Het Bleekveld</t>
  </si>
  <si>
    <t>Azurietdreef -Malachietdreef - Sodalietdreef</t>
  </si>
  <si>
    <t>Sterappel</t>
  </si>
  <si>
    <t>Hoogven - Spalterven</t>
  </si>
  <si>
    <t>Prinsen Hoven</t>
  </si>
  <si>
    <t>The Mill</t>
  </si>
  <si>
    <t>660 Niagara Street</t>
  </si>
  <si>
    <t>Arn- Velperweg (Villa 19)</t>
  </si>
  <si>
    <t>Ams- Oostenburgermiddenstraat (De Horizon)</t>
  </si>
  <si>
    <t xml:space="preserve">Oshawa </t>
  </si>
  <si>
    <t>Côte Saint-Luc</t>
  </si>
  <si>
    <t>Maidstone</t>
  </si>
  <si>
    <t>Suncrest Mobile Home Park</t>
  </si>
  <si>
    <t>Kelowna</t>
  </si>
  <si>
    <t>3220 Quadra Street</t>
  </si>
  <si>
    <t>3234 Quadra Street</t>
  </si>
  <si>
    <t>710 Vancouver Street</t>
  </si>
  <si>
    <t>885 Dunsmuir Road</t>
  </si>
  <si>
    <t>1030 Cook Street</t>
  </si>
  <si>
    <t>140 Nonquon Road</t>
  </si>
  <si>
    <t>191 Nonquon Road</t>
  </si>
  <si>
    <t>1266 Pentland Street</t>
  </si>
  <si>
    <t>1221 Simcoe Street North</t>
  </si>
  <si>
    <t>4080,4100,4120,4140 Chemin de la Côte-Sainte-Catherine</t>
  </si>
  <si>
    <t>5460 Sunnybrooke Avenue</t>
  </si>
  <si>
    <t>914, 916, 924 Wonderland Road South</t>
  </si>
  <si>
    <t>740 Wonderland Road South</t>
  </si>
  <si>
    <t>435 Grey Street</t>
  </si>
  <si>
    <t>1,3 Frontenac Road</t>
  </si>
  <si>
    <t>2460-3623 Lakeview Pointe</t>
  </si>
  <si>
    <t>330 Spadina Road</t>
  </si>
  <si>
    <t>141 Augusta Street</t>
  </si>
  <si>
    <t>2591-2601 Bridle Path Drive</t>
  </si>
  <si>
    <t>1270 Pontiac Crt</t>
  </si>
  <si>
    <t>11711 - 105 Avenue NW</t>
  </si>
  <si>
    <t>Beauport</t>
  </si>
  <si>
    <t>ROT - Willem</t>
  </si>
  <si>
    <t>RIJ - Generaal</t>
  </si>
  <si>
    <t>ALM - Fellinilaan</t>
  </si>
  <si>
    <t>LEI - Meeuwenlaan</t>
  </si>
  <si>
    <t>VOO - Bloemenschans</t>
  </si>
  <si>
    <t>AME - Parelhoenstraat</t>
  </si>
  <si>
    <t>WIE - Hooiland</t>
  </si>
  <si>
    <t>Vli - Kuijperlaan</t>
  </si>
  <si>
    <t>MID - Abbe de Sint Pierrelaan</t>
  </si>
  <si>
    <t>Boskoop</t>
  </si>
  <si>
    <t>Voorhout</t>
  </si>
  <si>
    <t>Amersfoort</t>
  </si>
  <si>
    <t>Wierden</t>
  </si>
  <si>
    <t>Vlijmen</t>
  </si>
  <si>
    <t>Middelburg</t>
  </si>
  <si>
    <t>Almere</t>
  </si>
  <si>
    <t>BOS - Torenpad MGW</t>
  </si>
  <si>
    <t>BOS - Torenpad EGW</t>
  </si>
  <si>
    <t>1320-1340 Boulevard des Chutes</t>
  </si>
  <si>
    <t>2012-2015</t>
  </si>
  <si>
    <t>RIJ - Generaal2</t>
  </si>
  <si>
    <t>1229 Richter Street</t>
  </si>
  <si>
    <t>370 des Seigneurs Street</t>
  </si>
  <si>
    <t>2130 Laforce Street</t>
  </si>
  <si>
    <t>6500 Decarie Blvd</t>
  </si>
  <si>
    <t>6801 Abraham de Sola St</t>
  </si>
  <si>
    <t>1555 Boul. Laval</t>
  </si>
  <si>
    <t>Laval</t>
  </si>
  <si>
    <t>1600 Des Cascades Street West</t>
  </si>
  <si>
    <t>Saint-Hyacinthe</t>
  </si>
  <si>
    <t>Arn - Groningensingel</t>
  </si>
  <si>
    <t>March 31, 2022</t>
  </si>
  <si>
    <t>Arnehm</t>
  </si>
  <si>
    <t>Davenport Place MHC</t>
  </si>
  <si>
    <t>455 Superior St</t>
  </si>
  <si>
    <t>ROT - Grienderwaard</t>
  </si>
  <si>
    <t>96 Tapadero Avenue, Kanata &amp; 200 and 210 Livery St</t>
  </si>
  <si>
    <t>Stittsville</t>
  </si>
  <si>
    <t>2018-2021</t>
  </si>
  <si>
    <t>220-266 Livery St</t>
  </si>
  <si>
    <t>3980 Boulevard Saint-Elzéar O</t>
  </si>
  <si>
    <t>10611 – 116 St NW</t>
  </si>
  <si>
    <t>282 Silverstone Drive</t>
  </si>
  <si>
    <t>2 Vista Park Dr</t>
  </si>
  <si>
    <t>6 Vista Park Dr</t>
  </si>
  <si>
    <t>7 Vista Park Dr</t>
  </si>
  <si>
    <t>8 Vista Park Dr</t>
  </si>
  <si>
    <t>12 Deerford Road</t>
  </si>
  <si>
    <t>321 Chapin Cres.</t>
  </si>
  <si>
    <t>4 Sandbar Willoway</t>
  </si>
  <si>
    <t>Taxusplantsoen</t>
  </si>
  <si>
    <t>800 Eagleson Rd</t>
  </si>
  <si>
    <t>Kanata</t>
  </si>
  <si>
    <t>Dartmouth</t>
  </si>
  <si>
    <t>7930-95 Avenue NW</t>
  </si>
  <si>
    <t>20449 Park Ave</t>
  </si>
  <si>
    <t>101 Ochterloney St</t>
  </si>
  <si>
    <t>5335 200a Ave</t>
  </si>
  <si>
    <t>As at December 31, 2023</t>
  </si>
  <si>
    <t>687 Admirals Road</t>
  </si>
  <si>
    <t>1649 East Boadway</t>
  </si>
  <si>
    <t>Esquimalt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</si>
</sst>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mm\-yy"/>
    <numFmt numFmtId="167" formatCode="[$-1009]mmmm\ d\,\ yyyy;@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b/>
      <sz val="10"/>
      <name val="Tw Cen MT"/>
      <family val="2"/>
    </font>
    <font>
      <b/>
      <u/>
      <sz val="10"/>
      <name val="Tw Cen M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1"/>
      <name val="Tw Cen MT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1" fillId="23" borderId="7" applyNumberFormat="0" applyFont="0" applyAlignment="0" applyProtection="0"/>
    <xf numFmtId="0" fontId="24" fillId="20" borderId="8" applyNumberFormat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29" fillId="0" borderId="0"/>
    <xf numFmtId="0" fontId="2" fillId="0" borderId="0"/>
    <xf numFmtId="0" fontId="1" fillId="0" borderId="0"/>
    <xf numFmtId="0" fontId="1" fillId="0" borderId="0"/>
  </cellStyleXfs>
  <cellXfs count="42">
    <xf numFmtId="0" fontId="0" fillId="0" borderId="0" xfId="0"/>
    <xf numFmtId="164" fontId="0" fillId="0" borderId="0" xfId="28" applyNumberFormat="1" applyFont="1" applyFill="1" applyBorder="1"/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6" fillId="0" borderId="0" xfId="28" applyNumberFormat="1" applyFont="1" applyFill="1"/>
    <xf numFmtId="164" fontId="6" fillId="0" borderId="0" xfId="28" applyNumberFormat="1" applyFont="1" applyFill="1" applyAlignment="1">
      <alignment horizontal="right"/>
    </xf>
    <xf numFmtId="167" fontId="6" fillId="0" borderId="0" xfId="0" applyNumberFormat="1" applyFont="1" applyAlignment="1">
      <alignment horizontal="center"/>
    </xf>
    <xf numFmtId="164" fontId="9" fillId="0" borderId="0" xfId="28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7" fontId="10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64" fontId="6" fillId="0" borderId="0" xfId="28" applyNumberFormat="1" applyFont="1" applyFill="1" applyBorder="1"/>
    <xf numFmtId="0" fontId="9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167" fontId="9" fillId="0" borderId="10" xfId="0" applyNumberFormat="1" applyFont="1" applyBorder="1" applyAlignment="1">
      <alignment horizontal="center"/>
    </xf>
    <xf numFmtId="165" fontId="9" fillId="0" borderId="10" xfId="40" applyNumberFormat="1" applyFont="1" applyFill="1" applyBorder="1"/>
    <xf numFmtId="164" fontId="9" fillId="0" borderId="10" xfId="28" applyNumberFormat="1" applyFont="1" applyFill="1" applyBorder="1" applyAlignment="1"/>
    <xf numFmtId="164" fontId="9" fillId="0" borderId="10" xfId="28" applyNumberFormat="1" applyFont="1" applyFill="1" applyBorder="1"/>
    <xf numFmtId="167" fontId="9" fillId="0" borderId="0" xfId="0" applyNumberFormat="1" applyFont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167" fontId="8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/>
    <xf numFmtId="0" fontId="9" fillId="0" borderId="11" xfId="0" applyFont="1" applyBorder="1" applyAlignment="1">
      <alignment horizontal="center"/>
    </xf>
    <xf numFmtId="167" fontId="9" fillId="0" borderId="11" xfId="0" applyNumberFormat="1" applyFont="1" applyBorder="1" applyAlignment="1">
      <alignment horizontal="center"/>
    </xf>
    <xf numFmtId="164" fontId="9" fillId="0" borderId="11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 applyAlignment="1">
      <alignment horizontal="right"/>
    </xf>
    <xf numFmtId="164" fontId="6" fillId="0" borderId="0" xfId="28" applyNumberFormat="1" applyFont="1" applyFill="1" applyBorder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vertical="top" wrapText="1"/>
    </xf>
    <xf numFmtId="167" fontId="6" fillId="0" borderId="0" xfId="0" quotePrefix="1" applyNumberFormat="1" applyFont="1" applyAlignment="1">
      <alignment horizontal="center"/>
    </xf>
    <xf numFmtId="9" fontId="6" fillId="0" borderId="0" xfId="40" applyFont="1" applyFill="1" applyAlignment="1">
      <alignment horizontal="center"/>
    </xf>
    <xf numFmtId="164" fontId="6" fillId="0" borderId="0" xfId="28" applyNumberFormat="1" applyFont="1" applyFill="1" applyAlignment="1">
      <alignment horizontal="center"/>
    </xf>
    <xf numFmtId="3" fontId="6" fillId="0" borderId="0" xfId="0" quotePrefix="1" applyNumberFormat="1" applyFont="1" applyAlignment="1">
      <alignment horizontal="center"/>
    </xf>
    <xf numFmtId="9" fontId="6" fillId="0" borderId="0" xfId="4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0" fillId="0" borderId="0" xfId="0" applyFont="1" applyAlignment="1">
      <alignment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5" xr:uid="{00000000-0005-0000-0000-000026000000}"/>
    <cellStyle name="Normal 3" xfId="44" xr:uid="{00000000-0005-0000-0000-000027000000}"/>
    <cellStyle name="Normal 3 2" xfId="47" xr:uid="{CC61A826-2F6D-447D-A96D-526BFBF4E066}"/>
    <cellStyle name="Normal 4" xfId="46" xr:uid="{FD71159F-1F00-4EA0-AE2A-0C562B51BB3A}"/>
    <cellStyle name="Normal 4 2" xfId="48" xr:uid="{A4C4D8B0-0070-4C3F-93CE-4EFFFA81ED60}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9" sqref="L19"/>
    </sheetView>
  </sheetViews>
  <sheetFormatPr defaultColWidth="9.140625" defaultRowHeight="12.75" x14ac:dyDescent="0.2"/>
  <cols>
    <col min="1" max="1" width="74.85546875" style="4" customWidth="1"/>
    <col min="2" max="2" width="21" style="4" customWidth="1"/>
    <col min="3" max="3" width="10" style="4" customWidth="1"/>
    <col min="4" max="4" width="19.85546875" style="26" customWidth="1"/>
    <col min="5" max="5" width="9.85546875" style="4" customWidth="1"/>
    <col min="6" max="6" width="12.5703125" style="4" customWidth="1"/>
    <col min="7" max="7" width="22.140625" style="4" customWidth="1"/>
    <col min="8" max="8" width="8.140625" style="4" bestFit="1" customWidth="1"/>
    <col min="9" max="9" width="11.5703125" style="5" bestFit="1" customWidth="1"/>
    <col min="10" max="16384" width="9.140625" style="4"/>
  </cols>
  <sheetData>
    <row r="1" spans="1:10" ht="14.25" x14ac:dyDescent="0.2">
      <c r="A1" s="2" t="s">
        <v>51</v>
      </c>
    </row>
    <row r="2" spans="1:10" ht="14.25" x14ac:dyDescent="0.2">
      <c r="A2" s="2" t="s">
        <v>171</v>
      </c>
    </row>
    <row r="3" spans="1:10" ht="14.25" x14ac:dyDescent="0.2">
      <c r="A3" s="3" t="s">
        <v>790</v>
      </c>
    </row>
    <row r="4" spans="1:10" ht="8.25" customHeight="1" x14ac:dyDescent="0.2">
      <c r="B4" s="26"/>
      <c r="C4" s="26"/>
      <c r="E4" s="26"/>
      <c r="F4" s="26"/>
      <c r="G4" s="7"/>
      <c r="H4" s="9"/>
      <c r="I4" s="8"/>
    </row>
    <row r="5" spans="1:10" collapsed="1" x14ac:dyDescent="0.2">
      <c r="B5" s="9"/>
      <c r="C5" s="9"/>
      <c r="D5" s="9" t="s">
        <v>95</v>
      </c>
      <c r="E5" s="9" t="s">
        <v>96</v>
      </c>
      <c r="F5" s="26"/>
      <c r="G5" s="22" t="s">
        <v>87</v>
      </c>
      <c r="H5" s="9" t="s">
        <v>90</v>
      </c>
      <c r="I5" s="8" t="s">
        <v>89</v>
      </c>
    </row>
    <row r="6" spans="1:10" x14ac:dyDescent="0.2">
      <c r="A6" s="27"/>
      <c r="B6" s="28" t="s">
        <v>20</v>
      </c>
      <c r="C6" s="28" t="s">
        <v>21</v>
      </c>
      <c r="D6" s="28" t="s">
        <v>97</v>
      </c>
      <c r="E6" s="28" t="s">
        <v>98</v>
      </c>
      <c r="F6" s="28" t="s">
        <v>99</v>
      </c>
      <c r="G6" s="29" t="s">
        <v>88</v>
      </c>
      <c r="H6" s="28" t="s">
        <v>86</v>
      </c>
      <c r="I6" s="30" t="s">
        <v>174</v>
      </c>
      <c r="J6" s="41"/>
    </row>
    <row r="7" spans="1:10" x14ac:dyDescent="0.2">
      <c r="A7" s="10" t="s">
        <v>93</v>
      </c>
      <c r="B7" s="11"/>
      <c r="C7" s="11"/>
      <c r="D7" s="11"/>
      <c r="E7" s="11"/>
      <c r="F7" s="11"/>
      <c r="G7" s="12"/>
    </row>
    <row r="8" spans="1:10" x14ac:dyDescent="0.2">
      <c r="A8" s="10"/>
      <c r="B8" s="11"/>
      <c r="C8" s="11"/>
      <c r="D8" s="11"/>
      <c r="E8" s="11"/>
      <c r="F8" s="11"/>
      <c r="G8" s="12"/>
    </row>
    <row r="9" spans="1:10" x14ac:dyDescent="0.2">
      <c r="A9" s="4" t="s">
        <v>117</v>
      </c>
      <c r="B9" s="26" t="s">
        <v>26</v>
      </c>
      <c r="C9" s="26" t="s">
        <v>4</v>
      </c>
      <c r="D9" s="26" t="s">
        <v>157</v>
      </c>
      <c r="E9" s="13">
        <v>1</v>
      </c>
      <c r="F9" s="26" t="s">
        <v>102</v>
      </c>
      <c r="G9" s="35">
        <v>35571</v>
      </c>
      <c r="H9" s="33">
        <f>I9/$I$546</f>
        <v>1.5717398070339247E-3</v>
      </c>
      <c r="I9" s="5">
        <v>101</v>
      </c>
    </row>
    <row r="10" spans="1:10" x14ac:dyDescent="0.2">
      <c r="A10" s="4" t="s">
        <v>137</v>
      </c>
      <c r="B10" s="26" t="s">
        <v>26</v>
      </c>
      <c r="C10" s="26" t="s">
        <v>4</v>
      </c>
      <c r="D10" s="26" t="s">
        <v>157</v>
      </c>
      <c r="E10" s="13">
        <v>1</v>
      </c>
      <c r="F10" s="26" t="s">
        <v>101</v>
      </c>
      <c r="G10" s="35">
        <v>35571</v>
      </c>
      <c r="H10" s="33">
        <f>I10/$I$546</f>
        <v>1.0939931528166823E-2</v>
      </c>
      <c r="I10" s="5">
        <v>703</v>
      </c>
    </row>
    <row r="11" spans="1:10" x14ac:dyDescent="0.2">
      <c r="A11" s="4" t="s">
        <v>133</v>
      </c>
      <c r="B11" s="26" t="s">
        <v>25</v>
      </c>
      <c r="C11" s="26" t="s">
        <v>4</v>
      </c>
      <c r="D11" s="26" t="s">
        <v>157</v>
      </c>
      <c r="E11" s="13">
        <v>1</v>
      </c>
      <c r="F11" s="26">
        <v>1968</v>
      </c>
      <c r="G11" s="35">
        <v>35571</v>
      </c>
      <c r="H11" s="33">
        <f>I11/$I$546</f>
        <v>6.5981948334889514E-3</v>
      </c>
      <c r="I11" s="5">
        <v>424</v>
      </c>
    </row>
    <row r="12" spans="1:10" x14ac:dyDescent="0.2">
      <c r="A12" s="4" t="s">
        <v>115</v>
      </c>
      <c r="B12" s="26" t="s">
        <v>25</v>
      </c>
      <c r="C12" s="26" t="s">
        <v>4</v>
      </c>
      <c r="D12" s="26" t="s">
        <v>157</v>
      </c>
      <c r="E12" s="13">
        <v>1</v>
      </c>
      <c r="F12" s="26">
        <v>1967</v>
      </c>
      <c r="G12" s="35">
        <v>35571</v>
      </c>
      <c r="H12" s="33">
        <f>I12/$I$546</f>
        <v>4.5907251789604727E-3</v>
      </c>
      <c r="I12" s="5">
        <v>295</v>
      </c>
    </row>
    <row r="13" spans="1:10" x14ac:dyDescent="0.2">
      <c r="A13" s="4" t="s">
        <v>114</v>
      </c>
      <c r="B13" s="26" t="s">
        <v>25</v>
      </c>
      <c r="C13" s="26" t="s">
        <v>4</v>
      </c>
      <c r="D13" s="26" t="s">
        <v>157</v>
      </c>
      <c r="E13" s="13">
        <v>1</v>
      </c>
      <c r="F13" s="26">
        <v>1965</v>
      </c>
      <c r="G13" s="35">
        <v>35571</v>
      </c>
      <c r="H13" s="33">
        <f>I13/$I$546</f>
        <v>3.2212885154061623E-3</v>
      </c>
      <c r="I13" s="5">
        <v>207</v>
      </c>
    </row>
    <row r="14" spans="1:10" x14ac:dyDescent="0.2">
      <c r="A14" s="4" t="s">
        <v>134</v>
      </c>
      <c r="B14" s="26" t="s">
        <v>25</v>
      </c>
      <c r="C14" s="26" t="s">
        <v>4</v>
      </c>
      <c r="D14" s="26" t="s">
        <v>157</v>
      </c>
      <c r="E14" s="13">
        <v>1</v>
      </c>
      <c r="F14" s="26">
        <v>1967</v>
      </c>
      <c r="G14" s="35">
        <v>35571</v>
      </c>
      <c r="H14" s="33">
        <f>I14/$I$546</f>
        <v>5.6178026766262063E-3</v>
      </c>
      <c r="I14" s="5">
        <v>361</v>
      </c>
    </row>
    <row r="15" spans="1:10" s="15" customFormat="1" x14ac:dyDescent="0.2">
      <c r="A15" s="4" t="s">
        <v>63</v>
      </c>
      <c r="B15" s="26" t="s">
        <v>9</v>
      </c>
      <c r="C15" s="26" t="s">
        <v>10</v>
      </c>
      <c r="D15" s="26" t="s">
        <v>157</v>
      </c>
      <c r="E15" s="13">
        <v>1</v>
      </c>
      <c r="F15" s="26">
        <v>1965</v>
      </c>
      <c r="G15" s="35">
        <v>35571</v>
      </c>
      <c r="H15" s="33">
        <f>I15/$I$546</f>
        <v>6.2247121070650481E-3</v>
      </c>
      <c r="I15" s="5">
        <v>400</v>
      </c>
    </row>
    <row r="16" spans="1:10" s="15" customFormat="1" x14ac:dyDescent="0.2">
      <c r="A16" s="4" t="s">
        <v>61</v>
      </c>
      <c r="B16" s="26" t="s">
        <v>25</v>
      </c>
      <c r="C16" s="26" t="s">
        <v>4</v>
      </c>
      <c r="D16" s="26" t="s">
        <v>157</v>
      </c>
      <c r="E16" s="13">
        <v>1</v>
      </c>
      <c r="F16" s="26">
        <v>1969</v>
      </c>
      <c r="G16" s="35">
        <v>35571</v>
      </c>
      <c r="H16" s="33">
        <f>I16/$I$546</f>
        <v>2.6143790849673201E-3</v>
      </c>
      <c r="I16" s="5">
        <v>168</v>
      </c>
    </row>
    <row r="17" spans="1:9" ht="14.25" customHeight="1" x14ac:dyDescent="0.2">
      <c r="A17" s="4" t="s">
        <v>118</v>
      </c>
      <c r="B17" s="26" t="s">
        <v>32</v>
      </c>
      <c r="C17" s="26" t="s">
        <v>4</v>
      </c>
      <c r="D17" s="26" t="s">
        <v>157</v>
      </c>
      <c r="E17" s="13">
        <v>1</v>
      </c>
      <c r="F17" s="26">
        <v>1978</v>
      </c>
      <c r="G17" s="35">
        <v>35643</v>
      </c>
      <c r="H17" s="33">
        <f>I17/$I$546</f>
        <v>1.7117958294428882E-3</v>
      </c>
      <c r="I17" s="5">
        <v>110</v>
      </c>
    </row>
    <row r="18" spans="1:9" x14ac:dyDescent="0.2">
      <c r="A18" s="4" t="s">
        <v>65</v>
      </c>
      <c r="B18" s="26" t="s">
        <v>9</v>
      </c>
      <c r="C18" s="26" t="s">
        <v>10</v>
      </c>
      <c r="D18" s="26" t="s">
        <v>157</v>
      </c>
      <c r="E18" s="13">
        <v>1</v>
      </c>
      <c r="F18" s="26">
        <v>1972</v>
      </c>
      <c r="G18" s="35">
        <v>35779</v>
      </c>
      <c r="H18" s="33">
        <f>I18/$I$546</f>
        <v>3.9060068471833179E-3</v>
      </c>
      <c r="I18" s="5">
        <v>251</v>
      </c>
    </row>
    <row r="19" spans="1:9" x14ac:dyDescent="0.2">
      <c r="A19" s="4" t="s">
        <v>64</v>
      </c>
      <c r="B19" s="26" t="s">
        <v>25</v>
      </c>
      <c r="C19" s="26" t="s">
        <v>4</v>
      </c>
      <c r="D19" s="26" t="s">
        <v>157</v>
      </c>
      <c r="E19" s="13">
        <v>1</v>
      </c>
      <c r="F19" s="26">
        <v>1970</v>
      </c>
      <c r="G19" s="35">
        <v>35804</v>
      </c>
      <c r="H19" s="33">
        <f>I19/$I$546</f>
        <v>1.30718954248366E-3</v>
      </c>
      <c r="I19" s="5">
        <v>84</v>
      </c>
    </row>
    <row r="20" spans="1:9" x14ac:dyDescent="0.2">
      <c r="A20" s="4" t="s">
        <v>135</v>
      </c>
      <c r="B20" s="26" t="s">
        <v>25</v>
      </c>
      <c r="C20" s="26" t="s">
        <v>4</v>
      </c>
      <c r="D20" s="26" t="s">
        <v>157</v>
      </c>
      <c r="E20" s="13">
        <v>1</v>
      </c>
      <c r="F20" s="26">
        <v>1950</v>
      </c>
      <c r="G20" s="35">
        <v>35886</v>
      </c>
      <c r="H20" s="33">
        <f>I20/$I$546</f>
        <v>4.3261749144102085E-3</v>
      </c>
      <c r="I20" s="5">
        <v>278</v>
      </c>
    </row>
    <row r="21" spans="1:9" x14ac:dyDescent="0.2">
      <c r="A21" s="4" t="s">
        <v>119</v>
      </c>
      <c r="B21" s="26" t="s">
        <v>36</v>
      </c>
      <c r="C21" s="26" t="s">
        <v>5</v>
      </c>
      <c r="D21" s="26" t="s">
        <v>157</v>
      </c>
      <c r="E21" s="13">
        <v>1</v>
      </c>
      <c r="F21" s="26">
        <v>1977</v>
      </c>
      <c r="G21" s="35">
        <v>35962</v>
      </c>
      <c r="H21" s="33">
        <f>I21/$I$546</f>
        <v>1.6806722689075631E-3</v>
      </c>
      <c r="I21" s="5">
        <v>108</v>
      </c>
    </row>
    <row r="22" spans="1:9" x14ac:dyDescent="0.2">
      <c r="A22" s="4" t="s">
        <v>132</v>
      </c>
      <c r="B22" s="26" t="s">
        <v>23</v>
      </c>
      <c r="C22" s="26" t="s">
        <v>4</v>
      </c>
      <c r="D22" s="26" t="s">
        <v>157</v>
      </c>
      <c r="E22" s="13">
        <v>1</v>
      </c>
      <c r="F22" s="26">
        <v>1972</v>
      </c>
      <c r="G22" s="35">
        <v>36158</v>
      </c>
      <c r="H22" s="33">
        <f>I22/$I$546</f>
        <v>3.8437597261126674E-3</v>
      </c>
      <c r="I22" s="5">
        <v>247</v>
      </c>
    </row>
    <row r="23" spans="1:9" x14ac:dyDescent="0.2">
      <c r="A23" s="4" t="s">
        <v>139</v>
      </c>
      <c r="B23" s="26" t="s">
        <v>25</v>
      </c>
      <c r="C23" s="26" t="s">
        <v>4</v>
      </c>
      <c r="D23" s="26" t="s">
        <v>157</v>
      </c>
      <c r="E23" s="13">
        <v>1</v>
      </c>
      <c r="F23" s="26">
        <v>1963</v>
      </c>
      <c r="G23" s="35">
        <v>36158</v>
      </c>
      <c r="H23" s="33">
        <f>I23/$I$546</f>
        <v>3.1434796140678493E-3</v>
      </c>
      <c r="I23" s="5">
        <v>202</v>
      </c>
    </row>
    <row r="24" spans="1:9" x14ac:dyDescent="0.2">
      <c r="A24" s="4" t="s">
        <v>120</v>
      </c>
      <c r="B24" s="26" t="s">
        <v>26</v>
      </c>
      <c r="C24" s="26" t="s">
        <v>4</v>
      </c>
      <c r="D24" s="26" t="s">
        <v>157</v>
      </c>
      <c r="E24" s="13">
        <v>1</v>
      </c>
      <c r="F24" s="26">
        <v>1973</v>
      </c>
      <c r="G24" s="35">
        <v>36283</v>
      </c>
      <c r="H24" s="33">
        <f>I24/$I$546</f>
        <v>2.8478057889822594E-3</v>
      </c>
      <c r="I24" s="5">
        <v>183</v>
      </c>
    </row>
    <row r="25" spans="1:9" x14ac:dyDescent="0.2">
      <c r="A25" s="4" t="s">
        <v>146</v>
      </c>
      <c r="B25" s="26" t="s">
        <v>42</v>
      </c>
      <c r="C25" s="26" t="s">
        <v>4</v>
      </c>
      <c r="D25" s="26" t="s">
        <v>157</v>
      </c>
      <c r="E25" s="13">
        <v>1</v>
      </c>
      <c r="F25" s="26">
        <v>1975</v>
      </c>
      <c r="G25" s="35">
        <v>36372</v>
      </c>
      <c r="H25" s="33">
        <f>I25/$I$546</f>
        <v>4.1394335511982568E-3</v>
      </c>
      <c r="I25" s="5">
        <v>266</v>
      </c>
    </row>
    <row r="26" spans="1:9" x14ac:dyDescent="0.2">
      <c r="A26" s="4" t="s">
        <v>166</v>
      </c>
      <c r="B26" s="26" t="s">
        <v>44</v>
      </c>
      <c r="C26" s="26" t="s">
        <v>4</v>
      </c>
      <c r="D26" s="26" t="s">
        <v>157</v>
      </c>
      <c r="E26" s="13">
        <v>1</v>
      </c>
      <c r="F26" s="26">
        <v>1974</v>
      </c>
      <c r="G26" s="35">
        <v>36494</v>
      </c>
      <c r="H26" s="33">
        <f>I26/$I$546</f>
        <v>9.1814503579209464E-4</v>
      </c>
      <c r="I26" s="5">
        <v>59</v>
      </c>
    </row>
    <row r="27" spans="1:9" x14ac:dyDescent="0.2">
      <c r="A27" s="4" t="s">
        <v>66</v>
      </c>
      <c r="B27" s="26" t="s">
        <v>9</v>
      </c>
      <c r="C27" s="26" t="s">
        <v>10</v>
      </c>
      <c r="D27" s="26" t="s">
        <v>157</v>
      </c>
      <c r="E27" s="13">
        <v>1</v>
      </c>
      <c r="F27" s="26" t="s">
        <v>109</v>
      </c>
      <c r="G27" s="35">
        <v>36494</v>
      </c>
      <c r="H27" s="33">
        <f>I27/$I$546</f>
        <v>4.6996576408341118E-3</v>
      </c>
      <c r="I27" s="5">
        <v>302</v>
      </c>
    </row>
    <row r="28" spans="1:9" x14ac:dyDescent="0.2">
      <c r="A28" s="4" t="s">
        <v>67</v>
      </c>
      <c r="B28" s="26" t="s">
        <v>23</v>
      </c>
      <c r="C28" s="26" t="s">
        <v>4</v>
      </c>
      <c r="D28" s="26" t="s">
        <v>157</v>
      </c>
      <c r="E28" s="13">
        <v>1</v>
      </c>
      <c r="F28" s="26">
        <v>1980</v>
      </c>
      <c r="G28" s="35">
        <v>36571</v>
      </c>
      <c r="H28" s="33">
        <f>I28/$I$546</f>
        <v>2.1630874572051042E-3</v>
      </c>
      <c r="I28" s="5">
        <v>139</v>
      </c>
    </row>
    <row r="29" spans="1:9" x14ac:dyDescent="0.2">
      <c r="A29" s="4" t="s">
        <v>121</v>
      </c>
      <c r="B29" s="26" t="s">
        <v>26</v>
      </c>
      <c r="C29" s="26" t="s">
        <v>4</v>
      </c>
      <c r="D29" s="26" t="s">
        <v>157</v>
      </c>
      <c r="E29" s="13">
        <v>1</v>
      </c>
      <c r="F29" s="26">
        <v>1976</v>
      </c>
      <c r="G29" s="35">
        <v>36784</v>
      </c>
      <c r="H29" s="33">
        <f>I29/$I$546</f>
        <v>3.7659508247743544E-3</v>
      </c>
      <c r="I29" s="5">
        <v>242</v>
      </c>
    </row>
    <row r="30" spans="1:9" x14ac:dyDescent="0.2">
      <c r="A30" s="4" t="s">
        <v>122</v>
      </c>
      <c r="B30" s="26" t="s">
        <v>25</v>
      </c>
      <c r="C30" s="26" t="s">
        <v>4</v>
      </c>
      <c r="D30" s="26" t="s">
        <v>157</v>
      </c>
      <c r="E30" s="13">
        <v>1</v>
      </c>
      <c r="F30" s="26">
        <v>1973</v>
      </c>
      <c r="G30" s="35">
        <v>36868</v>
      </c>
      <c r="H30" s="33">
        <f>I30/$I$546</f>
        <v>3.1746031746031746E-3</v>
      </c>
      <c r="I30" s="5">
        <v>204</v>
      </c>
    </row>
    <row r="31" spans="1:9" x14ac:dyDescent="0.2">
      <c r="A31" s="4" t="s">
        <v>68</v>
      </c>
      <c r="B31" s="26" t="s">
        <v>44</v>
      </c>
      <c r="C31" s="26" t="s">
        <v>4</v>
      </c>
      <c r="D31" s="26" t="s">
        <v>157</v>
      </c>
      <c r="E31" s="13">
        <v>1</v>
      </c>
      <c r="F31" s="26">
        <v>2000</v>
      </c>
      <c r="G31" s="35">
        <v>36881</v>
      </c>
      <c r="H31" s="33">
        <f>I31/$I$546</f>
        <v>2.2097727980080919E-3</v>
      </c>
      <c r="I31" s="5">
        <v>142</v>
      </c>
    </row>
    <row r="32" spans="1:9" x14ac:dyDescent="0.2">
      <c r="A32" s="4" t="s">
        <v>123</v>
      </c>
      <c r="B32" s="26" t="s">
        <v>23</v>
      </c>
      <c r="C32" s="26" t="s">
        <v>4</v>
      </c>
      <c r="D32" s="26" t="s">
        <v>157</v>
      </c>
      <c r="E32" s="13">
        <v>1</v>
      </c>
      <c r="F32" s="26">
        <v>1967</v>
      </c>
      <c r="G32" s="35">
        <v>36945</v>
      </c>
      <c r="H32" s="33">
        <f>I32/$I$546</f>
        <v>9.02583255524432E-4</v>
      </c>
      <c r="I32" s="5">
        <v>58</v>
      </c>
    </row>
    <row r="33" spans="1:9" x14ac:dyDescent="0.2">
      <c r="A33" s="4" t="s">
        <v>62</v>
      </c>
      <c r="B33" s="26" t="s">
        <v>25</v>
      </c>
      <c r="C33" s="26" t="s">
        <v>4</v>
      </c>
      <c r="D33" s="26" t="s">
        <v>157</v>
      </c>
      <c r="E33" s="13">
        <v>1</v>
      </c>
      <c r="F33" s="26">
        <v>1967</v>
      </c>
      <c r="G33" s="35">
        <v>37001</v>
      </c>
      <c r="H33" s="33">
        <f>I33/$I$546</f>
        <v>1.3227513227513227E-3</v>
      </c>
      <c r="I33" s="5">
        <v>85</v>
      </c>
    </row>
    <row r="34" spans="1:9" x14ac:dyDescent="0.2">
      <c r="A34" s="4" t="s">
        <v>124</v>
      </c>
      <c r="B34" s="26" t="s">
        <v>23</v>
      </c>
      <c r="C34" s="26" t="s">
        <v>4</v>
      </c>
      <c r="D34" s="26" t="s">
        <v>157</v>
      </c>
      <c r="E34" s="13">
        <v>1</v>
      </c>
      <c r="F34" s="26">
        <v>1965</v>
      </c>
      <c r="G34" s="35">
        <v>37376</v>
      </c>
      <c r="H34" s="33">
        <f>I34/$I$546</f>
        <v>2.054154995331466E-3</v>
      </c>
      <c r="I34" s="5">
        <v>132</v>
      </c>
    </row>
    <row r="35" spans="1:9" x14ac:dyDescent="0.2">
      <c r="A35" s="4" t="s">
        <v>125</v>
      </c>
      <c r="B35" s="26" t="s">
        <v>35</v>
      </c>
      <c r="C35" s="26" t="s">
        <v>4</v>
      </c>
      <c r="D35" s="26" t="s">
        <v>157</v>
      </c>
      <c r="E35" s="13">
        <v>1</v>
      </c>
      <c r="F35" s="26">
        <v>1983</v>
      </c>
      <c r="G35" s="35">
        <v>37376</v>
      </c>
      <c r="H35" s="33">
        <f>I35/$I$546</f>
        <v>5.0731403672580142E-3</v>
      </c>
      <c r="I35" s="5">
        <v>326</v>
      </c>
    </row>
    <row r="36" spans="1:9" x14ac:dyDescent="0.2">
      <c r="A36" s="4" t="s">
        <v>69</v>
      </c>
      <c r="B36" s="26" t="s">
        <v>22</v>
      </c>
      <c r="C36" s="26" t="s">
        <v>4</v>
      </c>
      <c r="D36" s="26" t="s">
        <v>157</v>
      </c>
      <c r="E36" s="13">
        <v>1</v>
      </c>
      <c r="F36" s="26">
        <v>1980</v>
      </c>
      <c r="G36" s="35">
        <v>37376</v>
      </c>
      <c r="H36" s="33">
        <f>I36/$I$546</f>
        <v>6.6293183940242762E-3</v>
      </c>
      <c r="I36" s="5">
        <v>426</v>
      </c>
    </row>
    <row r="37" spans="1:9" x14ac:dyDescent="0.2">
      <c r="A37" s="4" t="s">
        <v>116</v>
      </c>
      <c r="B37" s="26" t="s">
        <v>25</v>
      </c>
      <c r="C37" s="26" t="s">
        <v>4</v>
      </c>
      <c r="D37" s="26" t="s">
        <v>157</v>
      </c>
      <c r="E37" s="13">
        <v>1</v>
      </c>
      <c r="F37" s="26">
        <v>1968</v>
      </c>
      <c r="G37" s="35">
        <v>37435</v>
      </c>
      <c r="H37" s="33">
        <f>I37/$I$546</f>
        <v>3.4858387799564269E-3</v>
      </c>
      <c r="I37" s="5">
        <v>224</v>
      </c>
    </row>
    <row r="38" spans="1:9" x14ac:dyDescent="0.2">
      <c r="A38" s="4" t="s">
        <v>126</v>
      </c>
      <c r="B38" s="26" t="s">
        <v>177</v>
      </c>
      <c r="C38" s="26" t="s">
        <v>6</v>
      </c>
      <c r="D38" s="26" t="s">
        <v>157</v>
      </c>
      <c r="E38" s="13">
        <v>1</v>
      </c>
      <c r="F38" s="26">
        <v>1968</v>
      </c>
      <c r="G38" s="35">
        <v>37435</v>
      </c>
      <c r="H38" s="33">
        <f>I38/$I$546</f>
        <v>3.0189853719265482E-3</v>
      </c>
      <c r="I38" s="5">
        <v>194</v>
      </c>
    </row>
    <row r="39" spans="1:9" x14ac:dyDescent="0.2">
      <c r="A39" s="4" t="s">
        <v>127</v>
      </c>
      <c r="B39" s="26" t="s">
        <v>178</v>
      </c>
      <c r="C39" s="26" t="s">
        <v>6</v>
      </c>
      <c r="D39" s="26" t="s">
        <v>157</v>
      </c>
      <c r="E39" s="13">
        <v>1</v>
      </c>
      <c r="F39" s="26">
        <v>1961</v>
      </c>
      <c r="G39" s="35">
        <v>37608</v>
      </c>
      <c r="H39" s="33">
        <f>I39/$I$546</f>
        <v>1.30718954248366E-3</v>
      </c>
      <c r="I39" s="5">
        <v>84</v>
      </c>
    </row>
    <row r="40" spans="1:9" x14ac:dyDescent="0.2">
      <c r="A40" s="4" t="s">
        <v>128</v>
      </c>
      <c r="B40" s="26" t="s">
        <v>178</v>
      </c>
      <c r="C40" s="26" t="s">
        <v>6</v>
      </c>
      <c r="D40" s="26" t="s">
        <v>157</v>
      </c>
      <c r="E40" s="13">
        <v>1</v>
      </c>
      <c r="F40" s="26">
        <v>1962</v>
      </c>
      <c r="G40" s="35">
        <v>37608</v>
      </c>
      <c r="H40" s="33">
        <f>I40/$I$546</f>
        <v>3.7348272642390291E-3</v>
      </c>
      <c r="I40" s="5">
        <v>240</v>
      </c>
    </row>
    <row r="41" spans="1:9" x14ac:dyDescent="0.2">
      <c r="A41" s="4" t="s">
        <v>70</v>
      </c>
      <c r="B41" s="26" t="s">
        <v>178</v>
      </c>
      <c r="C41" s="26" t="s">
        <v>6</v>
      </c>
      <c r="D41" s="26" t="s">
        <v>157</v>
      </c>
      <c r="E41" s="13">
        <v>1</v>
      </c>
      <c r="F41" s="26">
        <v>1972</v>
      </c>
      <c r="G41" s="35">
        <v>37608</v>
      </c>
      <c r="H41" s="33">
        <f>I41/$I$546</f>
        <v>1.8829754123871772E-3</v>
      </c>
      <c r="I41" s="5">
        <v>121</v>
      </c>
    </row>
    <row r="42" spans="1:9" x14ac:dyDescent="0.2">
      <c r="A42" s="4" t="s">
        <v>71</v>
      </c>
      <c r="B42" s="26" t="s">
        <v>178</v>
      </c>
      <c r="C42" s="26" t="s">
        <v>6</v>
      </c>
      <c r="D42" s="26" t="s">
        <v>157</v>
      </c>
      <c r="E42" s="13">
        <v>1</v>
      </c>
      <c r="F42" s="26">
        <v>1973</v>
      </c>
      <c r="G42" s="35">
        <v>37608</v>
      </c>
      <c r="H42" s="33">
        <f>I42/$I$546</f>
        <v>2.3498288204170559E-3</v>
      </c>
      <c r="I42" s="5">
        <v>151</v>
      </c>
    </row>
    <row r="43" spans="1:9" x14ac:dyDescent="0.2">
      <c r="A43" s="4" t="s">
        <v>72</v>
      </c>
      <c r="B43" s="26" t="s">
        <v>178</v>
      </c>
      <c r="C43" s="26" t="s">
        <v>6</v>
      </c>
      <c r="D43" s="26" t="s">
        <v>157</v>
      </c>
      <c r="E43" s="13">
        <v>1</v>
      </c>
      <c r="F43" s="26">
        <v>1971</v>
      </c>
      <c r="G43" s="35">
        <v>37608</v>
      </c>
      <c r="H43" s="33">
        <f>I43/$I$546</f>
        <v>6.847183317771553E-4</v>
      </c>
      <c r="I43" s="5">
        <v>44</v>
      </c>
    </row>
    <row r="44" spans="1:9" x14ac:dyDescent="0.2">
      <c r="A44" s="4" t="s">
        <v>73</v>
      </c>
      <c r="B44" s="26" t="s">
        <v>9</v>
      </c>
      <c r="C44" s="26" t="s">
        <v>10</v>
      </c>
      <c r="D44" s="26" t="s">
        <v>157</v>
      </c>
      <c r="E44" s="13">
        <v>1</v>
      </c>
      <c r="F44" s="26">
        <v>1975</v>
      </c>
      <c r="G44" s="35">
        <v>37862</v>
      </c>
      <c r="H44" s="33">
        <f>I44/$I$546</f>
        <v>2.0230314347961407E-3</v>
      </c>
      <c r="I44" s="5">
        <v>130</v>
      </c>
    </row>
    <row r="45" spans="1:9" x14ac:dyDescent="0.2">
      <c r="A45" s="4" t="s">
        <v>129</v>
      </c>
      <c r="B45" s="26" t="s">
        <v>22</v>
      </c>
      <c r="C45" s="26" t="s">
        <v>4</v>
      </c>
      <c r="D45" s="26" t="s">
        <v>157</v>
      </c>
      <c r="E45" s="13">
        <v>1</v>
      </c>
      <c r="F45" s="26">
        <v>1972</v>
      </c>
      <c r="G45" s="35">
        <v>37865</v>
      </c>
      <c r="H45" s="33">
        <f>I45/$I$546</f>
        <v>4.2950513538748836E-3</v>
      </c>
      <c r="I45" s="5">
        <v>276</v>
      </c>
    </row>
    <row r="46" spans="1:9" x14ac:dyDescent="0.2">
      <c r="A46" s="4" t="s">
        <v>173</v>
      </c>
      <c r="B46" s="26" t="s">
        <v>25</v>
      </c>
      <c r="C46" s="26" t="s">
        <v>4</v>
      </c>
      <c r="D46" s="26" t="s">
        <v>157</v>
      </c>
      <c r="E46" s="13">
        <v>1</v>
      </c>
      <c r="F46" s="26">
        <v>1977</v>
      </c>
      <c r="G46" s="35">
        <v>38139</v>
      </c>
      <c r="H46" s="33">
        <f>I46/$I$546</f>
        <v>6.5981948334889514E-3</v>
      </c>
      <c r="I46" s="5">
        <v>424</v>
      </c>
    </row>
    <row r="47" spans="1:9" x14ac:dyDescent="0.2">
      <c r="A47" s="4" t="s">
        <v>17</v>
      </c>
      <c r="B47" s="26" t="s">
        <v>28</v>
      </c>
      <c r="C47" s="26" t="s">
        <v>7</v>
      </c>
      <c r="D47" s="26" t="s">
        <v>131</v>
      </c>
      <c r="E47" s="13">
        <v>1</v>
      </c>
      <c r="F47" s="26">
        <v>1971</v>
      </c>
      <c r="G47" s="35">
        <v>38139</v>
      </c>
      <c r="H47" s="33">
        <f>I47/$I$546</f>
        <v>4.2328042328042331E-3</v>
      </c>
      <c r="I47" s="5">
        <v>272</v>
      </c>
    </row>
    <row r="48" spans="1:9" x14ac:dyDescent="0.2">
      <c r="A48" s="4" t="s">
        <v>18</v>
      </c>
      <c r="B48" s="26" t="s">
        <v>28</v>
      </c>
      <c r="C48" s="26" t="s">
        <v>7</v>
      </c>
      <c r="D48" s="26" t="s">
        <v>131</v>
      </c>
      <c r="E48" s="13">
        <v>1</v>
      </c>
      <c r="F48" s="26">
        <v>1969</v>
      </c>
      <c r="G48" s="35">
        <v>38139</v>
      </c>
      <c r="H48" s="33">
        <f>I48/$I$546</f>
        <v>2.3965141612200436E-3</v>
      </c>
      <c r="I48" s="5">
        <v>154</v>
      </c>
    </row>
    <row r="49" spans="1:9" x14ac:dyDescent="0.2">
      <c r="A49" s="4" t="s">
        <v>13</v>
      </c>
      <c r="B49" s="26" t="s">
        <v>27</v>
      </c>
      <c r="C49" s="26" t="s">
        <v>4</v>
      </c>
      <c r="D49" s="26" t="s">
        <v>157</v>
      </c>
      <c r="E49" s="13">
        <v>1</v>
      </c>
      <c r="F49" s="26">
        <v>1968</v>
      </c>
      <c r="G49" s="35">
        <v>38139</v>
      </c>
      <c r="H49" s="33">
        <f>I49/$I$546</f>
        <v>1.2916277622159974E-3</v>
      </c>
      <c r="I49" s="5">
        <v>83</v>
      </c>
    </row>
    <row r="50" spans="1:9" x14ac:dyDescent="0.2">
      <c r="A50" s="4" t="s">
        <v>14</v>
      </c>
      <c r="B50" s="26" t="s">
        <v>27</v>
      </c>
      <c r="C50" s="26" t="s">
        <v>4</v>
      </c>
      <c r="D50" s="26" t="s">
        <v>157</v>
      </c>
      <c r="E50" s="13">
        <v>1</v>
      </c>
      <c r="F50" s="26">
        <v>1973</v>
      </c>
      <c r="G50" s="35">
        <v>38139</v>
      </c>
      <c r="H50" s="33">
        <f>I50/$I$546</f>
        <v>1.4161220043572985E-3</v>
      </c>
      <c r="I50" s="5">
        <v>91</v>
      </c>
    </row>
    <row r="51" spans="1:9" x14ac:dyDescent="0.2">
      <c r="A51" s="4" t="s">
        <v>12</v>
      </c>
      <c r="B51" s="26" t="s">
        <v>27</v>
      </c>
      <c r="C51" s="26" t="s">
        <v>4</v>
      </c>
      <c r="D51" s="26" t="s">
        <v>157</v>
      </c>
      <c r="E51" s="13">
        <v>1</v>
      </c>
      <c r="F51" s="26">
        <v>1964</v>
      </c>
      <c r="G51" s="35">
        <v>38139</v>
      </c>
      <c r="H51" s="33">
        <f>I51/$I$546</f>
        <v>1.3227513227513227E-3</v>
      </c>
      <c r="I51" s="5">
        <v>85</v>
      </c>
    </row>
    <row r="52" spans="1:9" x14ac:dyDescent="0.2">
      <c r="A52" s="4" t="s">
        <v>15</v>
      </c>
      <c r="B52" s="26" t="s">
        <v>27</v>
      </c>
      <c r="C52" s="26" t="s">
        <v>4</v>
      </c>
      <c r="D52" s="26" t="s">
        <v>157</v>
      </c>
      <c r="E52" s="13">
        <v>1</v>
      </c>
      <c r="F52" s="26" t="s">
        <v>105</v>
      </c>
      <c r="G52" s="35">
        <v>38139</v>
      </c>
      <c r="H52" s="33">
        <f>I52/$I$546</f>
        <v>1.2916277622159974E-3</v>
      </c>
      <c r="I52" s="5">
        <v>83</v>
      </c>
    </row>
    <row r="53" spans="1:9" x14ac:dyDescent="0.2">
      <c r="A53" s="4" t="s">
        <v>130</v>
      </c>
      <c r="B53" s="26" t="s">
        <v>30</v>
      </c>
      <c r="C53" s="26" t="s">
        <v>4</v>
      </c>
      <c r="D53" s="26" t="s">
        <v>157</v>
      </c>
      <c r="E53" s="13">
        <v>1</v>
      </c>
      <c r="F53" s="26">
        <v>1963</v>
      </c>
      <c r="G53" s="35">
        <v>38139</v>
      </c>
      <c r="H53" s="33">
        <f>I53/$I$546</f>
        <v>1.9140989729225023E-3</v>
      </c>
      <c r="I53" s="5">
        <v>123</v>
      </c>
    </row>
    <row r="54" spans="1:9" x14ac:dyDescent="0.2">
      <c r="A54" s="4" t="s">
        <v>138</v>
      </c>
      <c r="B54" s="26" t="s">
        <v>23</v>
      </c>
      <c r="C54" s="26" t="s">
        <v>4</v>
      </c>
      <c r="D54" s="26" t="s">
        <v>157</v>
      </c>
      <c r="E54" s="13">
        <v>1</v>
      </c>
      <c r="F54" s="26" t="s">
        <v>104</v>
      </c>
      <c r="G54" s="35">
        <v>38139</v>
      </c>
      <c r="H54" s="33">
        <f>I54/$I$546</f>
        <v>9.3526299408652341E-3</v>
      </c>
      <c r="I54" s="5">
        <v>601</v>
      </c>
    </row>
    <row r="55" spans="1:9" x14ac:dyDescent="0.2">
      <c r="A55" s="4" t="s">
        <v>148</v>
      </c>
      <c r="B55" s="26" t="s">
        <v>25</v>
      </c>
      <c r="C55" s="26" t="s">
        <v>4</v>
      </c>
      <c r="D55" s="26" t="s">
        <v>157</v>
      </c>
      <c r="E55" s="13">
        <v>1</v>
      </c>
      <c r="F55" s="26">
        <v>1966</v>
      </c>
      <c r="G55" s="35">
        <v>38139</v>
      </c>
      <c r="H55" s="33">
        <f>I55/$I$546</f>
        <v>1.0115157173980704E-3</v>
      </c>
      <c r="I55" s="5">
        <v>65</v>
      </c>
    </row>
    <row r="56" spans="1:9" x14ac:dyDescent="0.2">
      <c r="A56" s="4" t="s">
        <v>0</v>
      </c>
      <c r="B56" s="26" t="s">
        <v>25</v>
      </c>
      <c r="C56" s="26" t="s">
        <v>4</v>
      </c>
      <c r="D56" s="26" t="s">
        <v>157</v>
      </c>
      <c r="E56" s="13">
        <v>1</v>
      </c>
      <c r="F56" s="26">
        <v>1974</v>
      </c>
      <c r="G56" s="35">
        <v>38139</v>
      </c>
      <c r="H56" s="33">
        <f>I56/$I$546</f>
        <v>4.3728602552131962E-3</v>
      </c>
      <c r="I56" s="5">
        <v>281</v>
      </c>
    </row>
    <row r="57" spans="1:9" x14ac:dyDescent="0.2">
      <c r="A57" s="4" t="s">
        <v>141</v>
      </c>
      <c r="B57" s="26" t="s">
        <v>25</v>
      </c>
      <c r="C57" s="26" t="s">
        <v>4</v>
      </c>
      <c r="D57" s="26" t="s">
        <v>157</v>
      </c>
      <c r="E57" s="13">
        <v>1</v>
      </c>
      <c r="F57" s="26">
        <v>1935</v>
      </c>
      <c r="G57" s="35">
        <v>38139</v>
      </c>
      <c r="H57" s="33">
        <f>I57/$I$546</f>
        <v>2.4276377217553689E-3</v>
      </c>
      <c r="I57" s="5">
        <v>156</v>
      </c>
    </row>
    <row r="58" spans="1:9" x14ac:dyDescent="0.2">
      <c r="A58" s="4" t="s">
        <v>149</v>
      </c>
      <c r="B58" s="26" t="s">
        <v>25</v>
      </c>
      <c r="C58" s="26" t="s">
        <v>4</v>
      </c>
      <c r="D58" s="26" t="s">
        <v>157</v>
      </c>
      <c r="E58" s="13">
        <v>1</v>
      </c>
      <c r="F58" s="26">
        <v>1979</v>
      </c>
      <c r="G58" s="35">
        <v>38139</v>
      </c>
      <c r="H58" s="33">
        <f>I58/$I$546</f>
        <v>3.1123560535325241E-3</v>
      </c>
      <c r="I58" s="5">
        <v>200</v>
      </c>
    </row>
    <row r="59" spans="1:9" x14ac:dyDescent="0.2">
      <c r="A59" s="4" t="s">
        <v>3</v>
      </c>
      <c r="B59" s="26" t="s">
        <v>25</v>
      </c>
      <c r="C59" s="26" t="s">
        <v>4</v>
      </c>
      <c r="D59" s="26" t="s">
        <v>157</v>
      </c>
      <c r="E59" s="13">
        <v>1</v>
      </c>
      <c r="F59" s="26">
        <v>1965</v>
      </c>
      <c r="G59" s="35">
        <v>38139</v>
      </c>
      <c r="H59" s="33">
        <f>I59/$I$546</f>
        <v>3.2835356364768128E-3</v>
      </c>
      <c r="I59" s="5">
        <v>211</v>
      </c>
    </row>
    <row r="60" spans="1:9" x14ac:dyDescent="0.2">
      <c r="A60" s="4" t="s">
        <v>2</v>
      </c>
      <c r="B60" s="26" t="s">
        <v>25</v>
      </c>
      <c r="C60" s="26" t="s">
        <v>4</v>
      </c>
      <c r="D60" s="26" t="s">
        <v>157</v>
      </c>
      <c r="E60" s="13">
        <v>1</v>
      </c>
      <c r="F60" s="26">
        <v>1978</v>
      </c>
      <c r="G60" s="35">
        <v>38139</v>
      </c>
      <c r="H60" s="33">
        <f>I60/$I$546</f>
        <v>6.0690943043884222E-3</v>
      </c>
      <c r="I60" s="5">
        <v>390</v>
      </c>
    </row>
    <row r="61" spans="1:9" x14ac:dyDescent="0.2">
      <c r="A61" s="4" t="s">
        <v>140</v>
      </c>
      <c r="B61" s="26" t="s">
        <v>25</v>
      </c>
      <c r="C61" s="26" t="s">
        <v>4</v>
      </c>
      <c r="D61" s="26" t="s">
        <v>157</v>
      </c>
      <c r="E61" s="13">
        <v>1</v>
      </c>
      <c r="F61" s="26">
        <v>1963</v>
      </c>
      <c r="G61" s="35">
        <v>38139</v>
      </c>
      <c r="H61" s="33">
        <f>I61/$I$546</f>
        <v>3.5169623404917522E-3</v>
      </c>
      <c r="I61" s="5">
        <v>226</v>
      </c>
    </row>
    <row r="62" spans="1:9" x14ac:dyDescent="0.2">
      <c r="A62" s="4" t="s">
        <v>143</v>
      </c>
      <c r="B62" s="26" t="s">
        <v>39</v>
      </c>
      <c r="C62" s="26" t="s">
        <v>4</v>
      </c>
      <c r="D62" s="26" t="s">
        <v>157</v>
      </c>
      <c r="E62" s="13">
        <v>1</v>
      </c>
      <c r="F62" s="26" t="s">
        <v>106</v>
      </c>
      <c r="G62" s="35">
        <v>38139</v>
      </c>
      <c r="H62" s="33">
        <f>I62/$I$546</f>
        <v>1.1033302209772798E-2</v>
      </c>
      <c r="I62" s="5">
        <v>709</v>
      </c>
    </row>
    <row r="63" spans="1:9" x14ac:dyDescent="0.2">
      <c r="A63" s="4" t="s">
        <v>16</v>
      </c>
      <c r="B63" s="26" t="s">
        <v>177</v>
      </c>
      <c r="C63" s="26" t="s">
        <v>6</v>
      </c>
      <c r="D63" s="26" t="s">
        <v>157</v>
      </c>
      <c r="E63" s="13">
        <v>1</v>
      </c>
      <c r="F63" s="26">
        <v>1970</v>
      </c>
      <c r="G63" s="35">
        <v>38139</v>
      </c>
      <c r="H63" s="33">
        <f>I63/$I$546</f>
        <v>1.9452225334578275E-3</v>
      </c>
      <c r="I63" s="5">
        <v>125</v>
      </c>
    </row>
    <row r="64" spans="1:9" x14ac:dyDescent="0.2">
      <c r="A64" s="4" t="s">
        <v>78</v>
      </c>
      <c r="B64" s="26" t="s">
        <v>28</v>
      </c>
      <c r="C64" s="26" t="s">
        <v>7</v>
      </c>
      <c r="D64" s="26" t="s">
        <v>157</v>
      </c>
      <c r="E64" s="13">
        <v>1</v>
      </c>
      <c r="F64" s="26">
        <v>1982</v>
      </c>
      <c r="G64" s="35">
        <v>38139</v>
      </c>
      <c r="H64" s="33">
        <f>I64/$I$546</f>
        <v>4.9330843448490511E-3</v>
      </c>
      <c r="I64" s="5">
        <v>317</v>
      </c>
    </row>
    <row r="65" spans="1:9" x14ac:dyDescent="0.2">
      <c r="A65" s="4" t="s">
        <v>79</v>
      </c>
      <c r="B65" s="26" t="s">
        <v>41</v>
      </c>
      <c r="C65" s="26" t="s">
        <v>7</v>
      </c>
      <c r="D65" s="26" t="s">
        <v>157</v>
      </c>
      <c r="E65" s="13">
        <v>1</v>
      </c>
      <c r="F65" s="26">
        <v>1965</v>
      </c>
      <c r="G65" s="35">
        <v>38139</v>
      </c>
      <c r="H65" s="33">
        <f>I65/$I$546</f>
        <v>4.80859010270775E-3</v>
      </c>
      <c r="I65" s="5">
        <v>309</v>
      </c>
    </row>
    <row r="66" spans="1:9" x14ac:dyDescent="0.2">
      <c r="A66" s="4" t="s">
        <v>11</v>
      </c>
      <c r="B66" s="26" t="s">
        <v>43</v>
      </c>
      <c r="C66" s="26" t="s">
        <v>8</v>
      </c>
      <c r="D66" s="26" t="s">
        <v>131</v>
      </c>
      <c r="E66" s="13">
        <v>1</v>
      </c>
      <c r="F66" s="26">
        <v>1975</v>
      </c>
      <c r="G66" s="35">
        <v>38139</v>
      </c>
      <c r="H66" s="33">
        <f>I66/$I$546</f>
        <v>7.3295985060690943E-3</v>
      </c>
      <c r="I66" s="5">
        <v>471</v>
      </c>
    </row>
    <row r="67" spans="1:9" x14ac:dyDescent="0.2">
      <c r="A67" s="4" t="s">
        <v>76</v>
      </c>
      <c r="B67" s="26" t="s">
        <v>27</v>
      </c>
      <c r="C67" s="26" t="s">
        <v>4</v>
      </c>
      <c r="D67" s="26" t="s">
        <v>157</v>
      </c>
      <c r="E67" s="13">
        <v>1</v>
      </c>
      <c r="F67" s="26">
        <v>1975</v>
      </c>
      <c r="G67" s="35">
        <v>38139</v>
      </c>
      <c r="H67" s="33">
        <f>I67/$I$546</f>
        <v>1.8362900715841893E-3</v>
      </c>
      <c r="I67" s="5">
        <v>118</v>
      </c>
    </row>
    <row r="68" spans="1:9" x14ac:dyDescent="0.2">
      <c r="A68" s="4" t="s">
        <v>19</v>
      </c>
      <c r="B68" s="26" t="s">
        <v>27</v>
      </c>
      <c r="C68" s="26" t="s">
        <v>4</v>
      </c>
      <c r="D68" s="26" t="s">
        <v>157</v>
      </c>
      <c r="E68" s="13">
        <v>1</v>
      </c>
      <c r="F68" s="26">
        <v>1966</v>
      </c>
      <c r="G68" s="35">
        <v>38139</v>
      </c>
      <c r="H68" s="33">
        <f>I68/$I$546</f>
        <v>1.1204481792717086E-3</v>
      </c>
      <c r="I68" s="5">
        <v>72</v>
      </c>
    </row>
    <row r="69" spans="1:9" x14ac:dyDescent="0.2">
      <c r="A69" s="4" t="s">
        <v>75</v>
      </c>
      <c r="B69" s="26" t="s">
        <v>23</v>
      </c>
      <c r="C69" s="26" t="s">
        <v>4</v>
      </c>
      <c r="D69" s="26" t="s">
        <v>157</v>
      </c>
      <c r="E69" s="13">
        <v>1</v>
      </c>
      <c r="F69" s="26">
        <v>1971</v>
      </c>
      <c r="G69" s="35">
        <v>38139</v>
      </c>
      <c r="H69" s="33">
        <f>I69/$I$546</f>
        <v>5.0264550264550265E-3</v>
      </c>
      <c r="I69" s="5">
        <v>323</v>
      </c>
    </row>
    <row r="70" spans="1:9" x14ac:dyDescent="0.2">
      <c r="A70" s="4" t="s">
        <v>150</v>
      </c>
      <c r="B70" s="26" t="s">
        <v>23</v>
      </c>
      <c r="C70" s="26" t="s">
        <v>4</v>
      </c>
      <c r="D70" s="26" t="s">
        <v>100</v>
      </c>
      <c r="E70" s="13">
        <v>1</v>
      </c>
      <c r="F70" s="26">
        <v>1984</v>
      </c>
      <c r="G70" s="35">
        <v>38139</v>
      </c>
      <c r="H70" s="33">
        <f>I70/$I$546</f>
        <v>3.0967942732648616E-3</v>
      </c>
      <c r="I70" s="5">
        <v>199</v>
      </c>
    </row>
    <row r="71" spans="1:9" x14ac:dyDescent="0.2">
      <c r="A71" s="4" t="s">
        <v>167</v>
      </c>
      <c r="B71" s="26" t="s">
        <v>42</v>
      </c>
      <c r="C71" s="26" t="s">
        <v>4</v>
      </c>
      <c r="D71" s="26" t="s">
        <v>100</v>
      </c>
      <c r="E71" s="13">
        <v>1</v>
      </c>
      <c r="F71" s="26">
        <v>1978</v>
      </c>
      <c r="G71" s="35">
        <v>38139</v>
      </c>
      <c r="H71" s="33">
        <f>I71/$I$546</f>
        <v>1.1671335200746965E-3</v>
      </c>
      <c r="I71" s="5">
        <v>75</v>
      </c>
    </row>
    <row r="72" spans="1:9" x14ac:dyDescent="0.2">
      <c r="A72" s="4" t="s">
        <v>147</v>
      </c>
      <c r="B72" s="26" t="s">
        <v>25</v>
      </c>
      <c r="C72" s="26" t="s">
        <v>4</v>
      </c>
      <c r="D72" s="26" t="s">
        <v>157</v>
      </c>
      <c r="E72" s="13">
        <v>1</v>
      </c>
      <c r="F72" s="26" t="s">
        <v>110</v>
      </c>
      <c r="G72" s="35">
        <v>38139</v>
      </c>
      <c r="H72" s="33">
        <f>I72/$I$546</f>
        <v>1.976346093993153E-3</v>
      </c>
      <c r="I72" s="5">
        <v>127</v>
      </c>
    </row>
    <row r="73" spans="1:9" x14ac:dyDescent="0.2">
      <c r="A73" s="4" t="s">
        <v>80</v>
      </c>
      <c r="B73" s="26" t="s">
        <v>25</v>
      </c>
      <c r="C73" s="26" t="s">
        <v>4</v>
      </c>
      <c r="D73" s="26" t="s">
        <v>157</v>
      </c>
      <c r="E73" s="13">
        <v>1</v>
      </c>
      <c r="F73" s="26">
        <v>1970</v>
      </c>
      <c r="G73" s="35">
        <v>38139</v>
      </c>
      <c r="H73" s="33">
        <f>I73/$I$546</f>
        <v>6.6448801742919391E-3</v>
      </c>
      <c r="I73" s="5">
        <v>427</v>
      </c>
    </row>
    <row r="74" spans="1:9" x14ac:dyDescent="0.2">
      <c r="A74" s="4" t="s">
        <v>152</v>
      </c>
      <c r="B74" s="26" t="s">
        <v>25</v>
      </c>
      <c r="C74" s="26" t="s">
        <v>4</v>
      </c>
      <c r="D74" s="26" t="s">
        <v>157</v>
      </c>
      <c r="E74" s="13">
        <v>1</v>
      </c>
      <c r="F74" s="26">
        <v>1970</v>
      </c>
      <c r="G74" s="35">
        <v>38139</v>
      </c>
      <c r="H74" s="33">
        <f>I74/$I$546</f>
        <v>5.7734204793028323E-3</v>
      </c>
      <c r="I74" s="5">
        <v>371</v>
      </c>
    </row>
    <row r="75" spans="1:9" x14ac:dyDescent="0.2">
      <c r="A75" s="4" t="s">
        <v>74</v>
      </c>
      <c r="B75" s="26" t="s">
        <v>25</v>
      </c>
      <c r="C75" s="26" t="s">
        <v>4</v>
      </c>
      <c r="D75" s="26" t="s">
        <v>157</v>
      </c>
      <c r="E75" s="13">
        <v>1</v>
      </c>
      <c r="F75" s="26">
        <v>1970</v>
      </c>
      <c r="G75" s="35">
        <v>38139</v>
      </c>
      <c r="H75" s="33">
        <f>I75/$I$546</f>
        <v>4.8708372237784006E-3</v>
      </c>
      <c r="I75" s="5">
        <v>313</v>
      </c>
    </row>
    <row r="76" spans="1:9" x14ac:dyDescent="0.2">
      <c r="A76" s="4" t="s">
        <v>155</v>
      </c>
      <c r="B76" s="26" t="s">
        <v>25</v>
      </c>
      <c r="C76" s="26" t="s">
        <v>4</v>
      </c>
      <c r="D76" s="26" t="s">
        <v>157</v>
      </c>
      <c r="E76" s="13">
        <v>1</v>
      </c>
      <c r="F76" s="26">
        <v>1963</v>
      </c>
      <c r="G76" s="35">
        <v>38139</v>
      </c>
      <c r="H76" s="33">
        <f>I76/$I$546</f>
        <v>2.412075941487706E-3</v>
      </c>
      <c r="I76" s="5">
        <v>155</v>
      </c>
    </row>
    <row r="77" spans="1:9" x14ac:dyDescent="0.2">
      <c r="A77" s="4" t="s">
        <v>151</v>
      </c>
      <c r="B77" s="26" t="s">
        <v>25</v>
      </c>
      <c r="C77" s="26" t="s">
        <v>4</v>
      </c>
      <c r="D77" s="26" t="s">
        <v>157</v>
      </c>
      <c r="E77" s="13">
        <v>1</v>
      </c>
      <c r="F77" s="26">
        <v>1973</v>
      </c>
      <c r="G77" s="35">
        <v>38139</v>
      </c>
      <c r="H77" s="33">
        <f>I77/$I$546</f>
        <v>4.1394335511982568E-3</v>
      </c>
      <c r="I77" s="5">
        <v>266</v>
      </c>
    </row>
    <row r="78" spans="1:9" x14ac:dyDescent="0.2">
      <c r="A78" s="4" t="s">
        <v>154</v>
      </c>
      <c r="B78" s="26" t="s">
        <v>25</v>
      </c>
      <c r="C78" s="26" t="s">
        <v>4</v>
      </c>
      <c r="D78" s="26" t="s">
        <v>131</v>
      </c>
      <c r="E78" s="13">
        <v>1</v>
      </c>
      <c r="F78" s="26">
        <v>1976</v>
      </c>
      <c r="G78" s="35">
        <v>38139</v>
      </c>
      <c r="H78" s="33">
        <f>I78/$I$546</f>
        <v>5.0887021475256771E-3</v>
      </c>
      <c r="I78" s="5">
        <v>327</v>
      </c>
    </row>
    <row r="79" spans="1:9" x14ac:dyDescent="0.2">
      <c r="A79" s="4" t="s">
        <v>153</v>
      </c>
      <c r="B79" s="26" t="s">
        <v>25</v>
      </c>
      <c r="C79" s="26" t="s">
        <v>4</v>
      </c>
      <c r="D79" s="26" t="s">
        <v>157</v>
      </c>
      <c r="E79" s="13">
        <v>1</v>
      </c>
      <c r="F79" s="26">
        <v>1974</v>
      </c>
      <c r="G79" s="35">
        <v>38139</v>
      </c>
      <c r="H79" s="33">
        <f>I79/$I$546</f>
        <v>7.1272953625894806E-3</v>
      </c>
      <c r="I79" s="5">
        <v>458</v>
      </c>
    </row>
    <row r="80" spans="1:9" x14ac:dyDescent="0.2">
      <c r="A80" s="4" t="s">
        <v>1</v>
      </c>
      <c r="B80" s="26" t="s">
        <v>25</v>
      </c>
      <c r="C80" s="26" t="s">
        <v>4</v>
      </c>
      <c r="D80" s="26" t="s">
        <v>157</v>
      </c>
      <c r="E80" s="13">
        <v>1</v>
      </c>
      <c r="F80" s="26">
        <v>1965</v>
      </c>
      <c r="G80" s="35">
        <v>38139</v>
      </c>
      <c r="H80" s="33">
        <f>I80/$I$546</f>
        <v>2.4898848428260194E-3</v>
      </c>
      <c r="I80" s="5">
        <v>160</v>
      </c>
    </row>
    <row r="81" spans="1:9" x14ac:dyDescent="0.2">
      <c r="A81" s="4" t="s">
        <v>168</v>
      </c>
      <c r="B81" s="26" t="s">
        <v>25</v>
      </c>
      <c r="C81" s="26" t="s">
        <v>4</v>
      </c>
      <c r="D81" s="26" t="s">
        <v>157</v>
      </c>
      <c r="E81" s="13">
        <v>1</v>
      </c>
      <c r="F81" s="26">
        <v>1973</v>
      </c>
      <c r="G81" s="35">
        <v>38139</v>
      </c>
      <c r="H81" s="33">
        <f>I81/$I$546</f>
        <v>8.7301587301587304E-3</v>
      </c>
      <c r="I81" s="5">
        <v>561</v>
      </c>
    </row>
    <row r="82" spans="1:9" x14ac:dyDescent="0.2">
      <c r="A82" s="4" t="s">
        <v>77</v>
      </c>
      <c r="B82" s="26" t="s">
        <v>177</v>
      </c>
      <c r="C82" s="26" t="s">
        <v>6</v>
      </c>
      <c r="D82" s="26" t="s">
        <v>157</v>
      </c>
      <c r="E82" s="13">
        <v>1</v>
      </c>
      <c r="F82" s="26">
        <v>1978</v>
      </c>
      <c r="G82" s="35">
        <v>38139</v>
      </c>
      <c r="H82" s="33">
        <f>I82/$I$546</f>
        <v>1.6806722689075631E-3</v>
      </c>
      <c r="I82" s="5">
        <v>108</v>
      </c>
    </row>
    <row r="83" spans="1:9" x14ac:dyDescent="0.2">
      <c r="A83" s="4" t="s">
        <v>144</v>
      </c>
      <c r="B83" s="26" t="s">
        <v>177</v>
      </c>
      <c r="C83" s="26" t="s">
        <v>6</v>
      </c>
      <c r="D83" s="26" t="s">
        <v>157</v>
      </c>
      <c r="E83" s="13">
        <v>1</v>
      </c>
      <c r="F83" s="26">
        <v>1965</v>
      </c>
      <c r="G83" s="35">
        <v>38596</v>
      </c>
      <c r="H83" s="33">
        <f>I83/$I$546</f>
        <v>3.7503890445066915E-3</v>
      </c>
      <c r="I83" s="5">
        <v>241</v>
      </c>
    </row>
    <row r="84" spans="1:9" x14ac:dyDescent="0.2">
      <c r="A84" s="4" t="s">
        <v>136</v>
      </c>
      <c r="B84" s="26" t="s">
        <v>37</v>
      </c>
      <c r="C84" s="26" t="s">
        <v>8</v>
      </c>
      <c r="D84" s="26" t="s">
        <v>157</v>
      </c>
      <c r="E84" s="13">
        <v>1</v>
      </c>
      <c r="F84" s="26">
        <v>1972</v>
      </c>
      <c r="G84" s="35">
        <v>38625</v>
      </c>
      <c r="H84" s="33">
        <f>I84/$I$546</f>
        <v>3.3924680983504511E-3</v>
      </c>
      <c r="I84" s="5">
        <v>218</v>
      </c>
    </row>
    <row r="85" spans="1:9" x14ac:dyDescent="0.2">
      <c r="A85" s="4" t="s">
        <v>81</v>
      </c>
      <c r="B85" s="26" t="s">
        <v>31</v>
      </c>
      <c r="C85" s="26" t="s">
        <v>8</v>
      </c>
      <c r="D85" s="26" t="s">
        <v>157</v>
      </c>
      <c r="E85" s="13">
        <v>1</v>
      </c>
      <c r="F85" s="26">
        <v>1970</v>
      </c>
      <c r="G85" s="35">
        <v>38625</v>
      </c>
      <c r="H85" s="33">
        <f>I85/$I$546</f>
        <v>1.6806722689075631E-3</v>
      </c>
      <c r="I85" s="5">
        <v>108</v>
      </c>
    </row>
    <row r="86" spans="1:9" x14ac:dyDescent="0.2">
      <c r="A86" s="4" t="s">
        <v>82</v>
      </c>
      <c r="B86" s="26" t="s">
        <v>43</v>
      </c>
      <c r="C86" s="26" t="s">
        <v>8</v>
      </c>
      <c r="D86" s="26" t="s">
        <v>157</v>
      </c>
      <c r="E86" s="13">
        <v>1</v>
      </c>
      <c r="F86" s="26">
        <v>1970</v>
      </c>
      <c r="G86" s="35">
        <v>38625</v>
      </c>
      <c r="H86" s="33">
        <f>I86/$I$546</f>
        <v>1.2449424214130097E-3</v>
      </c>
      <c r="I86" s="5">
        <v>80</v>
      </c>
    </row>
    <row r="87" spans="1:9" x14ac:dyDescent="0.2">
      <c r="A87" s="4" t="s">
        <v>91</v>
      </c>
      <c r="B87" s="26" t="s">
        <v>30</v>
      </c>
      <c r="C87" s="26" t="s">
        <v>4</v>
      </c>
      <c r="D87" s="26" t="s">
        <v>157</v>
      </c>
      <c r="E87" s="13">
        <v>1</v>
      </c>
      <c r="F87" s="26">
        <v>1962</v>
      </c>
      <c r="G87" s="35">
        <v>38749</v>
      </c>
      <c r="H87" s="33">
        <f>I87/$I$546</f>
        <v>5.5866791160908806E-3</v>
      </c>
      <c r="I87" s="5">
        <v>359</v>
      </c>
    </row>
    <row r="88" spans="1:9" x14ac:dyDescent="0.2">
      <c r="A88" s="4" t="s">
        <v>92</v>
      </c>
      <c r="B88" s="26" t="s">
        <v>30</v>
      </c>
      <c r="C88" s="26" t="s">
        <v>4</v>
      </c>
      <c r="D88" s="26" t="s">
        <v>157</v>
      </c>
      <c r="E88" s="13">
        <v>1</v>
      </c>
      <c r="F88" s="26">
        <v>1962</v>
      </c>
      <c r="G88" s="35">
        <v>38749</v>
      </c>
      <c r="H88" s="33">
        <f>I88/$I$546</f>
        <v>1.6651104886399005E-3</v>
      </c>
      <c r="I88" s="5">
        <v>107</v>
      </c>
    </row>
    <row r="89" spans="1:9" x14ac:dyDescent="0.2">
      <c r="A89" s="4" t="s">
        <v>53</v>
      </c>
      <c r="B89" s="26" t="s">
        <v>33</v>
      </c>
      <c r="C89" s="26" t="s">
        <v>4</v>
      </c>
      <c r="D89" s="26" t="s">
        <v>157</v>
      </c>
      <c r="E89" s="13">
        <v>1</v>
      </c>
      <c r="F89" s="26" t="s">
        <v>107</v>
      </c>
      <c r="G89" s="35">
        <v>38861</v>
      </c>
      <c r="H89" s="33">
        <f>I89/$I$546</f>
        <v>1.4472455648926238E-3</v>
      </c>
      <c r="I89" s="5">
        <v>93</v>
      </c>
    </row>
    <row r="90" spans="1:9" x14ac:dyDescent="0.2">
      <c r="A90" s="4" t="s">
        <v>145</v>
      </c>
      <c r="B90" s="26" t="s">
        <v>178</v>
      </c>
      <c r="C90" s="26" t="s">
        <v>6</v>
      </c>
      <c r="D90" s="26" t="s">
        <v>157</v>
      </c>
      <c r="E90" s="13">
        <v>1</v>
      </c>
      <c r="F90" s="26">
        <v>1972</v>
      </c>
      <c r="G90" s="35">
        <v>38961</v>
      </c>
      <c r="H90" s="33">
        <f>I90/$I$546</f>
        <v>3.330220977279801E-3</v>
      </c>
      <c r="I90" s="5">
        <v>214</v>
      </c>
    </row>
    <row r="91" spans="1:9" x14ac:dyDescent="0.2">
      <c r="A91" s="4" t="s">
        <v>84</v>
      </c>
      <c r="B91" s="26" t="s">
        <v>178</v>
      </c>
      <c r="C91" s="26" t="s">
        <v>6</v>
      </c>
      <c r="D91" s="26" t="s">
        <v>157</v>
      </c>
      <c r="E91" s="13">
        <v>1</v>
      </c>
      <c r="F91" s="26" t="s">
        <v>112</v>
      </c>
      <c r="G91" s="35">
        <v>39114</v>
      </c>
      <c r="H91" s="33">
        <f>I91/$I$546</f>
        <v>3.6725801431683786E-3</v>
      </c>
      <c r="I91" s="14">
        <v>236</v>
      </c>
    </row>
    <row r="92" spans="1:9" x14ac:dyDescent="0.2">
      <c r="A92" s="4" t="s">
        <v>83</v>
      </c>
      <c r="B92" s="26" t="s">
        <v>178</v>
      </c>
      <c r="C92" s="26" t="s">
        <v>6</v>
      </c>
      <c r="D92" s="26" t="s">
        <v>157</v>
      </c>
      <c r="E92" s="13">
        <v>1</v>
      </c>
      <c r="F92" s="26" t="s">
        <v>111</v>
      </c>
      <c r="G92" s="35">
        <v>39114</v>
      </c>
      <c r="H92" s="33">
        <f>I92/$I$546</f>
        <v>3.6725801431683786E-3</v>
      </c>
      <c r="I92" s="14">
        <v>236</v>
      </c>
    </row>
    <row r="93" spans="1:9" x14ac:dyDescent="0.2">
      <c r="A93" s="4" t="s">
        <v>85</v>
      </c>
      <c r="B93" s="26" t="s">
        <v>178</v>
      </c>
      <c r="C93" s="26" t="s">
        <v>6</v>
      </c>
      <c r="D93" s="26" t="s">
        <v>157</v>
      </c>
      <c r="E93" s="13">
        <v>1</v>
      </c>
      <c r="F93" s="26" t="s">
        <v>113</v>
      </c>
      <c r="G93" s="35">
        <v>39114</v>
      </c>
      <c r="H93" s="33">
        <f>I93/$I$546</f>
        <v>2.1164021164021165E-3</v>
      </c>
      <c r="I93" s="14">
        <v>136</v>
      </c>
    </row>
    <row r="94" spans="1:9" x14ac:dyDescent="0.2">
      <c r="A94" s="4" t="s">
        <v>57</v>
      </c>
      <c r="B94" s="26" t="s">
        <v>28</v>
      </c>
      <c r="C94" s="26" t="s">
        <v>7</v>
      </c>
      <c r="D94" s="26" t="s">
        <v>157</v>
      </c>
      <c r="E94" s="13">
        <v>1</v>
      </c>
      <c r="F94" s="26">
        <v>1975</v>
      </c>
      <c r="G94" s="35">
        <v>39351</v>
      </c>
      <c r="H94" s="33">
        <f>I94/$I$546</f>
        <v>2.1630874572051042E-3</v>
      </c>
      <c r="I94" s="5">
        <v>139</v>
      </c>
    </row>
    <row r="95" spans="1:9" x14ac:dyDescent="0.2">
      <c r="A95" s="4" t="s">
        <v>172</v>
      </c>
      <c r="B95" s="26" t="s">
        <v>29</v>
      </c>
      <c r="C95" s="26" t="s">
        <v>8</v>
      </c>
      <c r="D95" s="26" t="s">
        <v>157</v>
      </c>
      <c r="E95" s="13">
        <v>1</v>
      </c>
      <c r="F95" s="26">
        <v>1974</v>
      </c>
      <c r="G95" s="35">
        <v>39351</v>
      </c>
      <c r="H95" s="33">
        <f>I95/$I$546</f>
        <v>8.4033613445378156E-4</v>
      </c>
      <c r="I95" s="5">
        <v>54</v>
      </c>
    </row>
    <row r="96" spans="1:9" x14ac:dyDescent="0.2">
      <c r="A96" s="4" t="s">
        <v>59</v>
      </c>
      <c r="B96" s="26" t="s">
        <v>29</v>
      </c>
      <c r="C96" s="26" t="s">
        <v>8</v>
      </c>
      <c r="D96" s="26" t="s">
        <v>157</v>
      </c>
      <c r="E96" s="13">
        <v>1</v>
      </c>
      <c r="F96" s="26">
        <v>1972</v>
      </c>
      <c r="G96" s="35">
        <v>39351</v>
      </c>
      <c r="H96" s="33">
        <f>I96/$I$546</f>
        <v>1.1515717398070339E-3</v>
      </c>
      <c r="I96" s="5">
        <v>74</v>
      </c>
    </row>
    <row r="97" spans="1:9" x14ac:dyDescent="0.2">
      <c r="A97" s="4" t="s">
        <v>58</v>
      </c>
      <c r="B97" s="26" t="s">
        <v>31</v>
      </c>
      <c r="C97" s="26" t="s">
        <v>8</v>
      </c>
      <c r="D97" s="26" t="s">
        <v>157</v>
      </c>
      <c r="E97" s="13">
        <v>1</v>
      </c>
      <c r="F97" s="26">
        <v>1972</v>
      </c>
      <c r="G97" s="35">
        <v>39351</v>
      </c>
      <c r="H97" s="33">
        <f>I97/$I$546</f>
        <v>9.3370681605975728E-4</v>
      </c>
      <c r="I97" s="5">
        <v>60</v>
      </c>
    </row>
    <row r="98" spans="1:9" x14ac:dyDescent="0.2">
      <c r="A98" s="4" t="s">
        <v>54</v>
      </c>
      <c r="B98" s="26" t="s">
        <v>38</v>
      </c>
      <c r="C98" s="26" t="s">
        <v>8</v>
      </c>
      <c r="D98" s="26" t="s">
        <v>157</v>
      </c>
      <c r="E98" s="13">
        <v>1</v>
      </c>
      <c r="F98" s="26">
        <v>1974</v>
      </c>
      <c r="G98" s="35">
        <v>39351</v>
      </c>
      <c r="H98" s="33">
        <f>I98/$I$546</f>
        <v>2.5365701836290071E-3</v>
      </c>
      <c r="I98" s="5">
        <v>163</v>
      </c>
    </row>
    <row r="99" spans="1:9" x14ac:dyDescent="0.2">
      <c r="A99" s="4" t="s">
        <v>55</v>
      </c>
      <c r="B99" s="26" t="s">
        <v>38</v>
      </c>
      <c r="C99" s="26" t="s">
        <v>8</v>
      </c>
      <c r="D99" s="26" t="s">
        <v>157</v>
      </c>
      <c r="E99" s="13">
        <v>1</v>
      </c>
      <c r="F99" s="26">
        <v>1974</v>
      </c>
      <c r="G99" s="35">
        <v>39351</v>
      </c>
      <c r="H99" s="33">
        <f>I99/$I$546</f>
        <v>1.7273576097105508E-3</v>
      </c>
      <c r="I99" s="5">
        <v>111</v>
      </c>
    </row>
    <row r="100" spans="1:9" x14ac:dyDescent="0.2">
      <c r="A100" s="4" t="s">
        <v>56</v>
      </c>
      <c r="B100" s="26" t="s">
        <v>38</v>
      </c>
      <c r="C100" s="26" t="s">
        <v>8</v>
      </c>
      <c r="D100" s="26" t="s">
        <v>157</v>
      </c>
      <c r="E100" s="13">
        <v>1</v>
      </c>
      <c r="F100" s="26">
        <v>1974</v>
      </c>
      <c r="G100" s="35">
        <v>39351</v>
      </c>
      <c r="H100" s="33">
        <f>I100/$I$546</f>
        <v>1.5094926859632741E-3</v>
      </c>
      <c r="I100" s="5">
        <v>97</v>
      </c>
    </row>
    <row r="101" spans="1:9" x14ac:dyDescent="0.2">
      <c r="A101" s="4" t="s">
        <v>142</v>
      </c>
      <c r="B101" s="26" t="s">
        <v>25</v>
      </c>
      <c r="C101" s="26" t="s">
        <v>4</v>
      </c>
      <c r="D101" s="26" t="s">
        <v>157</v>
      </c>
      <c r="E101" s="13">
        <v>1</v>
      </c>
      <c r="F101" s="26">
        <v>1959</v>
      </c>
      <c r="G101" s="35">
        <v>39457</v>
      </c>
      <c r="H101" s="33">
        <f>I101/$I$546</f>
        <v>2.2253345782757548E-3</v>
      </c>
      <c r="I101" s="5">
        <v>143</v>
      </c>
    </row>
    <row r="102" spans="1:9" x14ac:dyDescent="0.2">
      <c r="A102" s="4" t="s">
        <v>60</v>
      </c>
      <c r="B102" s="26" t="s">
        <v>37</v>
      </c>
      <c r="C102" s="26" t="s">
        <v>8</v>
      </c>
      <c r="D102" s="26" t="s">
        <v>157</v>
      </c>
      <c r="E102" s="13">
        <v>1</v>
      </c>
      <c r="F102" s="26">
        <v>1978</v>
      </c>
      <c r="G102" s="35">
        <v>39568</v>
      </c>
      <c r="H102" s="33">
        <f>I102/$I$546</f>
        <v>2.7077497665732959E-3</v>
      </c>
      <c r="I102" s="5">
        <v>174</v>
      </c>
    </row>
    <row r="103" spans="1:9" x14ac:dyDescent="0.2">
      <c r="A103" s="4" t="s">
        <v>774</v>
      </c>
      <c r="B103" s="26" t="s">
        <v>30</v>
      </c>
      <c r="C103" s="26" t="s">
        <v>4</v>
      </c>
      <c r="D103" s="26" t="s">
        <v>157</v>
      </c>
      <c r="E103" s="13">
        <v>1</v>
      </c>
      <c r="F103" s="26">
        <v>1970</v>
      </c>
      <c r="G103" s="35">
        <v>39660</v>
      </c>
      <c r="H103" s="33">
        <f>I103/$I$546</f>
        <v>1.7273576097105508E-3</v>
      </c>
      <c r="I103" s="5">
        <v>111</v>
      </c>
    </row>
    <row r="104" spans="1:9" x14ac:dyDescent="0.2">
      <c r="A104" s="4" t="s">
        <v>775</v>
      </c>
      <c r="B104" s="26" t="s">
        <v>25</v>
      </c>
      <c r="C104" s="26" t="s">
        <v>4</v>
      </c>
      <c r="D104" s="26" t="s">
        <v>157</v>
      </c>
      <c r="E104" s="13">
        <v>1</v>
      </c>
      <c r="F104" s="26" t="s">
        <v>108</v>
      </c>
      <c r="G104" s="35">
        <v>39660</v>
      </c>
      <c r="H104" s="33">
        <f>I104/$I$546</f>
        <v>1.8829754123871772E-3</v>
      </c>
      <c r="I104" s="5">
        <v>121</v>
      </c>
    </row>
    <row r="105" spans="1:9" x14ac:dyDescent="0.2">
      <c r="A105" s="4" t="s">
        <v>776</v>
      </c>
      <c r="B105" s="26" t="s">
        <v>25</v>
      </c>
      <c r="C105" s="26" t="s">
        <v>4</v>
      </c>
      <c r="D105" s="26" t="s">
        <v>157</v>
      </c>
      <c r="E105" s="13">
        <v>1</v>
      </c>
      <c r="F105" s="26" t="s">
        <v>108</v>
      </c>
      <c r="G105" s="35">
        <v>39660</v>
      </c>
      <c r="H105" s="33">
        <f>I105/$I$546</f>
        <v>1.6806722689075631E-3</v>
      </c>
      <c r="I105" s="5">
        <v>108</v>
      </c>
    </row>
    <row r="106" spans="1:9" x14ac:dyDescent="0.2">
      <c r="A106" s="4" t="s">
        <v>777</v>
      </c>
      <c r="B106" s="26" t="s">
        <v>25</v>
      </c>
      <c r="C106" s="26" t="s">
        <v>4</v>
      </c>
      <c r="D106" s="26" t="s">
        <v>157</v>
      </c>
      <c r="E106" s="13">
        <v>1</v>
      </c>
      <c r="F106" s="26" t="s">
        <v>108</v>
      </c>
      <c r="G106" s="35">
        <v>39660</v>
      </c>
      <c r="H106" s="33">
        <f>I106/$I$546</f>
        <v>1.3227513227513227E-3</v>
      </c>
      <c r="I106" s="5">
        <v>85</v>
      </c>
    </row>
    <row r="107" spans="1:9" x14ac:dyDescent="0.2">
      <c r="A107" s="4" t="s">
        <v>778</v>
      </c>
      <c r="B107" s="26" t="s">
        <v>25</v>
      </c>
      <c r="C107" s="26" t="s">
        <v>4</v>
      </c>
      <c r="D107" s="26" t="s">
        <v>157</v>
      </c>
      <c r="E107" s="13">
        <v>1</v>
      </c>
      <c r="F107" s="26" t="s">
        <v>108</v>
      </c>
      <c r="G107" s="35">
        <v>39660</v>
      </c>
      <c r="H107" s="33">
        <f>I107/$I$546</f>
        <v>8.7145969498910673E-4</v>
      </c>
      <c r="I107" s="5">
        <v>56</v>
      </c>
    </row>
    <row r="108" spans="1:9" x14ac:dyDescent="0.2">
      <c r="A108" s="4" t="s">
        <v>779</v>
      </c>
      <c r="B108" s="26" t="s">
        <v>40</v>
      </c>
      <c r="C108" s="26" t="s">
        <v>4</v>
      </c>
      <c r="D108" s="26" t="s">
        <v>157</v>
      </c>
      <c r="E108" s="13">
        <v>1</v>
      </c>
      <c r="F108" s="26">
        <v>1969</v>
      </c>
      <c r="G108" s="35">
        <v>39660</v>
      </c>
      <c r="H108" s="33">
        <f>I108/$I$546</f>
        <v>2.1630874572051042E-3</v>
      </c>
      <c r="I108" s="5">
        <v>139</v>
      </c>
    </row>
    <row r="109" spans="1:9" x14ac:dyDescent="0.2">
      <c r="A109" s="4" t="s">
        <v>780</v>
      </c>
      <c r="B109" s="26" t="s">
        <v>25</v>
      </c>
      <c r="C109" s="26" t="s">
        <v>4</v>
      </c>
      <c r="D109" s="26" t="s">
        <v>157</v>
      </c>
      <c r="E109" s="13">
        <v>1</v>
      </c>
      <c r="F109" s="26">
        <v>1967</v>
      </c>
      <c r="G109" s="35">
        <v>39660</v>
      </c>
      <c r="H109" s="33">
        <f>I109/$I$546</f>
        <v>1.1515717398070339E-3</v>
      </c>
      <c r="I109" s="5">
        <v>74</v>
      </c>
    </row>
    <row r="110" spans="1:9" x14ac:dyDescent="0.2">
      <c r="A110" s="4" t="s">
        <v>781</v>
      </c>
      <c r="B110" s="26" t="s">
        <v>40</v>
      </c>
      <c r="C110" s="26" t="s">
        <v>4</v>
      </c>
      <c r="D110" s="26" t="s">
        <v>157</v>
      </c>
      <c r="E110" s="13">
        <v>1</v>
      </c>
      <c r="F110" s="26">
        <v>1971</v>
      </c>
      <c r="G110" s="35">
        <v>39660</v>
      </c>
      <c r="H110" s="33">
        <f>I110/$I$546</f>
        <v>1.4472455648926238E-3</v>
      </c>
      <c r="I110" s="5">
        <v>93</v>
      </c>
    </row>
    <row r="111" spans="1:9" x14ac:dyDescent="0.2">
      <c r="A111" s="4" t="s">
        <v>175</v>
      </c>
      <c r="B111" s="26" t="s">
        <v>38</v>
      </c>
      <c r="C111" s="26" t="s">
        <v>8</v>
      </c>
      <c r="D111" s="26" t="s">
        <v>157</v>
      </c>
      <c r="E111" s="13">
        <v>1</v>
      </c>
      <c r="F111" s="26">
        <v>1978</v>
      </c>
      <c r="G111" s="35">
        <v>39689</v>
      </c>
      <c r="H111" s="33">
        <f>I111/$I$546</f>
        <v>2.131963896669779E-3</v>
      </c>
      <c r="I111" s="5">
        <v>137</v>
      </c>
    </row>
    <row r="112" spans="1:9" x14ac:dyDescent="0.2">
      <c r="A112" s="4" t="s">
        <v>169</v>
      </c>
      <c r="B112" s="26" t="s">
        <v>178</v>
      </c>
      <c r="C112" s="26" t="s">
        <v>6</v>
      </c>
      <c r="D112" s="26" t="s">
        <v>157</v>
      </c>
      <c r="E112" s="13">
        <v>1</v>
      </c>
      <c r="F112" s="26">
        <v>1971</v>
      </c>
      <c r="G112" s="35">
        <v>39787</v>
      </c>
      <c r="H112" s="33">
        <f>I112/$I$546</f>
        <v>2.4431995020230313E-3</v>
      </c>
      <c r="I112" s="31">
        <v>157</v>
      </c>
    </row>
    <row r="113" spans="1:9" x14ac:dyDescent="0.2">
      <c r="A113" s="4" t="s">
        <v>170</v>
      </c>
      <c r="B113" s="26" t="s">
        <v>23</v>
      </c>
      <c r="C113" s="26" t="s">
        <v>4</v>
      </c>
      <c r="D113" s="26" t="s">
        <v>157</v>
      </c>
      <c r="E113" s="13">
        <v>1</v>
      </c>
      <c r="F113" s="26">
        <v>1984</v>
      </c>
      <c r="G113" s="35">
        <v>40312</v>
      </c>
      <c r="H113" s="33">
        <f>I113/$I$546</f>
        <v>3.0967942732648616E-3</v>
      </c>
      <c r="I113" s="6">
        <v>199</v>
      </c>
    </row>
    <row r="114" spans="1:9" x14ac:dyDescent="0.2">
      <c r="A114" s="4" t="s">
        <v>158</v>
      </c>
      <c r="B114" s="26" t="s">
        <v>38</v>
      </c>
      <c r="C114" s="26" t="s">
        <v>8</v>
      </c>
      <c r="D114" s="26" t="s">
        <v>157</v>
      </c>
      <c r="E114" s="13">
        <v>1</v>
      </c>
      <c r="F114" s="26">
        <v>1968</v>
      </c>
      <c r="G114" s="35">
        <v>40388</v>
      </c>
      <c r="H114" s="33">
        <f>I114/$I$546</f>
        <v>3.5792094615624029E-4</v>
      </c>
      <c r="I114" s="5">
        <v>23</v>
      </c>
    </row>
    <row r="115" spans="1:9" x14ac:dyDescent="0.2">
      <c r="A115" s="4" t="s">
        <v>159</v>
      </c>
      <c r="B115" s="26" t="s">
        <v>38</v>
      </c>
      <c r="C115" s="26" t="s">
        <v>8</v>
      </c>
      <c r="D115" s="26" t="s">
        <v>157</v>
      </c>
      <c r="E115" s="13">
        <v>1</v>
      </c>
      <c r="F115" s="26">
        <v>1968</v>
      </c>
      <c r="G115" s="35">
        <v>40388</v>
      </c>
      <c r="H115" s="33">
        <f>I115/$I$546</f>
        <v>2.6455026455026457E-4</v>
      </c>
      <c r="I115" s="5">
        <v>17</v>
      </c>
    </row>
    <row r="116" spans="1:9" x14ac:dyDescent="0.2">
      <c r="A116" s="4" t="s">
        <v>160</v>
      </c>
      <c r="B116" s="26" t="s">
        <v>38</v>
      </c>
      <c r="C116" s="26" t="s">
        <v>8</v>
      </c>
      <c r="D116" s="26" t="s">
        <v>157</v>
      </c>
      <c r="E116" s="13">
        <v>1</v>
      </c>
      <c r="F116" s="26">
        <v>1974</v>
      </c>
      <c r="G116" s="35">
        <v>40388</v>
      </c>
      <c r="H116" s="33">
        <f>I116/$I$546</f>
        <v>4.3572984749455336E-4</v>
      </c>
      <c r="I116" s="5">
        <v>28</v>
      </c>
    </row>
    <row r="117" spans="1:9" x14ac:dyDescent="0.2">
      <c r="A117" s="4" t="s">
        <v>161</v>
      </c>
      <c r="B117" s="26" t="s">
        <v>38</v>
      </c>
      <c r="C117" s="26" t="s">
        <v>8</v>
      </c>
      <c r="D117" s="26" t="s">
        <v>157</v>
      </c>
      <c r="E117" s="13">
        <v>1</v>
      </c>
      <c r="F117" s="26">
        <v>1974</v>
      </c>
      <c r="G117" s="35">
        <v>40388</v>
      </c>
      <c r="H117" s="33">
        <f>I117/$I$546</f>
        <v>7.0028011204481793E-4</v>
      </c>
      <c r="I117" s="5">
        <v>45</v>
      </c>
    </row>
    <row r="118" spans="1:9" x14ac:dyDescent="0.2">
      <c r="A118" s="4" t="s">
        <v>163</v>
      </c>
      <c r="B118" s="26" t="s">
        <v>38</v>
      </c>
      <c r="C118" s="26" t="s">
        <v>8</v>
      </c>
      <c r="D118" s="26" t="s">
        <v>157</v>
      </c>
      <c r="E118" s="13">
        <v>1</v>
      </c>
      <c r="F118" s="26">
        <v>1974</v>
      </c>
      <c r="G118" s="35">
        <v>40388</v>
      </c>
      <c r="H118" s="33">
        <f>I118/$I$546</f>
        <v>7.4696545284780574E-4</v>
      </c>
      <c r="I118" s="5">
        <v>48</v>
      </c>
    </row>
    <row r="119" spans="1:9" x14ac:dyDescent="0.2">
      <c r="A119" s="4" t="s">
        <v>162</v>
      </c>
      <c r="B119" s="26" t="s">
        <v>38</v>
      </c>
      <c r="C119" s="26" t="s">
        <v>8</v>
      </c>
      <c r="D119" s="26" t="s">
        <v>157</v>
      </c>
      <c r="E119" s="13">
        <v>1</v>
      </c>
      <c r="F119" s="26">
        <v>1974</v>
      </c>
      <c r="G119" s="35">
        <v>40388</v>
      </c>
      <c r="H119" s="33">
        <f>I119/$I$546</f>
        <v>4.51291627762216E-4</v>
      </c>
      <c r="I119" s="5">
        <v>29</v>
      </c>
    </row>
    <row r="120" spans="1:9" x14ac:dyDescent="0.2">
      <c r="A120" s="4" t="s">
        <v>165</v>
      </c>
      <c r="B120" s="26" t="s">
        <v>38</v>
      </c>
      <c r="C120" s="26" t="s">
        <v>8</v>
      </c>
      <c r="D120" s="26" t="s">
        <v>157</v>
      </c>
      <c r="E120" s="13">
        <v>1</v>
      </c>
      <c r="F120" s="26">
        <v>1974</v>
      </c>
      <c r="G120" s="35">
        <v>40388</v>
      </c>
      <c r="H120" s="33">
        <f>I120/$I$546</f>
        <v>9.6483037659508245E-4</v>
      </c>
      <c r="I120" s="6">
        <v>62</v>
      </c>
    </row>
    <row r="121" spans="1:9" x14ac:dyDescent="0.2">
      <c r="A121" s="4" t="s">
        <v>164</v>
      </c>
      <c r="B121" s="26" t="s">
        <v>38</v>
      </c>
      <c r="C121" s="26" t="s">
        <v>8</v>
      </c>
      <c r="D121" s="26" t="s">
        <v>157</v>
      </c>
      <c r="E121" s="13">
        <v>1</v>
      </c>
      <c r="F121" s="26">
        <v>1974</v>
      </c>
      <c r="G121" s="35">
        <v>40388</v>
      </c>
      <c r="H121" s="33">
        <f>I121/$I$546</f>
        <v>8.5589791472144409E-4</v>
      </c>
      <c r="I121" s="6">
        <v>55</v>
      </c>
    </row>
    <row r="122" spans="1:9" x14ac:dyDescent="0.2">
      <c r="A122" s="4" t="s">
        <v>184</v>
      </c>
      <c r="B122" s="26" t="s">
        <v>27</v>
      </c>
      <c r="C122" s="26" t="s">
        <v>4</v>
      </c>
      <c r="D122" s="26" t="s">
        <v>157</v>
      </c>
      <c r="E122" s="13">
        <v>1</v>
      </c>
      <c r="F122" s="26">
        <v>1962</v>
      </c>
      <c r="G122" s="35">
        <v>40574</v>
      </c>
      <c r="H122" s="33">
        <f>I122/$I$546</f>
        <v>1.2916277622159974E-3</v>
      </c>
      <c r="I122" s="5">
        <v>83</v>
      </c>
    </row>
    <row r="123" spans="1:9" x14ac:dyDescent="0.2">
      <c r="A123" s="4" t="s">
        <v>183</v>
      </c>
      <c r="B123" s="26" t="s">
        <v>31</v>
      </c>
      <c r="C123" s="26" t="s">
        <v>8</v>
      </c>
      <c r="D123" s="26" t="s">
        <v>157</v>
      </c>
      <c r="E123" s="13">
        <v>1</v>
      </c>
      <c r="F123" s="26">
        <v>1960</v>
      </c>
      <c r="G123" s="35">
        <v>40648</v>
      </c>
      <c r="H123" s="33">
        <f>I123/$I$546</f>
        <v>6.5359477124183002E-4</v>
      </c>
      <c r="I123" s="5">
        <v>42</v>
      </c>
    </row>
    <row r="124" spans="1:9" x14ac:dyDescent="0.2">
      <c r="A124" s="4" t="s">
        <v>182</v>
      </c>
      <c r="B124" s="26" t="s">
        <v>31</v>
      </c>
      <c r="C124" s="26" t="s">
        <v>8</v>
      </c>
      <c r="D124" s="26" t="s">
        <v>157</v>
      </c>
      <c r="E124" s="13">
        <v>1</v>
      </c>
      <c r="F124" s="26">
        <v>1959</v>
      </c>
      <c r="G124" s="35">
        <v>40648</v>
      </c>
      <c r="H124" s="33">
        <f>I124/$I$546</f>
        <v>6.5359477124183002E-4</v>
      </c>
      <c r="I124" s="5">
        <v>42</v>
      </c>
    </row>
    <row r="125" spans="1:9" x14ac:dyDescent="0.2">
      <c r="A125" s="4" t="s">
        <v>181</v>
      </c>
      <c r="B125" s="26" t="s">
        <v>31</v>
      </c>
      <c r="C125" s="26" t="s">
        <v>8</v>
      </c>
      <c r="D125" s="26" t="s">
        <v>157</v>
      </c>
      <c r="E125" s="13">
        <v>1</v>
      </c>
      <c r="F125" s="26">
        <v>1960</v>
      </c>
      <c r="G125" s="35">
        <v>40648</v>
      </c>
      <c r="H125" s="33">
        <f>I125/$I$546</f>
        <v>5.4466230936819177E-4</v>
      </c>
      <c r="I125" s="5">
        <v>35</v>
      </c>
    </row>
    <row r="126" spans="1:9" x14ac:dyDescent="0.2">
      <c r="A126" s="4" t="s">
        <v>187</v>
      </c>
      <c r="B126" s="26" t="s">
        <v>31</v>
      </c>
      <c r="C126" s="26" t="s">
        <v>8</v>
      </c>
      <c r="D126" s="26" t="s">
        <v>157</v>
      </c>
      <c r="E126" s="13">
        <v>1</v>
      </c>
      <c r="F126" s="26">
        <v>1958</v>
      </c>
      <c r="G126" s="35">
        <v>40648</v>
      </c>
      <c r="H126" s="33">
        <f>I126/$I$546</f>
        <v>1.8207282913165266E-3</v>
      </c>
      <c r="I126" s="5">
        <v>117</v>
      </c>
    </row>
    <row r="127" spans="1:9" x14ac:dyDescent="0.2">
      <c r="A127" s="4" t="s">
        <v>188</v>
      </c>
      <c r="B127" s="26" t="s">
        <v>37</v>
      </c>
      <c r="C127" s="26" t="s">
        <v>8</v>
      </c>
      <c r="D127" s="26" t="s">
        <v>157</v>
      </c>
      <c r="E127" s="13">
        <v>1</v>
      </c>
      <c r="F127" s="26">
        <v>1970</v>
      </c>
      <c r="G127" s="35">
        <v>40648</v>
      </c>
      <c r="H127" s="33">
        <f>I127/$I$546</f>
        <v>4.0149393090569557E-3</v>
      </c>
      <c r="I127" s="5">
        <v>258</v>
      </c>
    </row>
    <row r="128" spans="1:9" x14ac:dyDescent="0.2">
      <c r="A128" s="4" t="s">
        <v>185</v>
      </c>
      <c r="B128" s="26" t="s">
        <v>25</v>
      </c>
      <c r="C128" s="26" t="s">
        <v>4</v>
      </c>
      <c r="D128" s="26" t="s">
        <v>157</v>
      </c>
      <c r="E128" s="13">
        <v>1</v>
      </c>
      <c r="F128" s="26">
        <v>1964</v>
      </c>
      <c r="G128" s="35">
        <v>40694</v>
      </c>
      <c r="H128" s="33">
        <f>I128/$I$546</f>
        <v>1.0115157173980704E-3</v>
      </c>
      <c r="I128" s="5">
        <v>65</v>
      </c>
    </row>
    <row r="129" spans="1:9" x14ac:dyDescent="0.2">
      <c r="A129" s="4" t="s">
        <v>186</v>
      </c>
      <c r="B129" s="26" t="s">
        <v>25</v>
      </c>
      <c r="C129" s="26" t="s">
        <v>4</v>
      </c>
      <c r="D129" s="26" t="s">
        <v>157</v>
      </c>
      <c r="E129" s="13">
        <v>1</v>
      </c>
      <c r="F129" s="26">
        <v>1966</v>
      </c>
      <c r="G129" s="35">
        <v>40694</v>
      </c>
      <c r="H129" s="33">
        <f>I129/$I$546</f>
        <v>2.1164021164021165E-3</v>
      </c>
      <c r="I129" s="5">
        <v>136</v>
      </c>
    </row>
    <row r="130" spans="1:9" x14ac:dyDescent="0.2">
      <c r="A130" s="4" t="s">
        <v>176</v>
      </c>
      <c r="B130" s="26" t="s">
        <v>177</v>
      </c>
      <c r="C130" s="26" t="s">
        <v>6</v>
      </c>
      <c r="D130" s="26" t="s">
        <v>157</v>
      </c>
      <c r="E130" s="13">
        <v>1</v>
      </c>
      <c r="F130" s="26" t="s">
        <v>179</v>
      </c>
      <c r="G130" s="35">
        <v>40755</v>
      </c>
      <c r="H130" s="33">
        <f>I130/$I$546</f>
        <v>1.2729536258948024E-2</v>
      </c>
      <c r="I130" s="5">
        <v>818</v>
      </c>
    </row>
    <row r="131" spans="1:9" x14ac:dyDescent="0.2">
      <c r="A131" s="4" t="s">
        <v>180</v>
      </c>
      <c r="B131" s="26" t="s">
        <v>177</v>
      </c>
      <c r="C131" s="26" t="s">
        <v>6</v>
      </c>
      <c r="D131" s="26" t="s">
        <v>157</v>
      </c>
      <c r="E131" s="13">
        <v>1</v>
      </c>
      <c r="F131" s="26">
        <v>1967</v>
      </c>
      <c r="G131" s="35">
        <v>40905</v>
      </c>
      <c r="H131" s="33">
        <f>I131/$I$546</f>
        <v>2.8789293495175847E-3</v>
      </c>
      <c r="I131" s="5">
        <v>185</v>
      </c>
    </row>
    <row r="132" spans="1:9" x14ac:dyDescent="0.2">
      <c r="A132" s="4" t="s">
        <v>421</v>
      </c>
      <c r="B132" s="26" t="s">
        <v>9</v>
      </c>
      <c r="C132" s="26" t="s">
        <v>10</v>
      </c>
      <c r="D132" s="26" t="s">
        <v>157</v>
      </c>
      <c r="E132" s="13">
        <v>1</v>
      </c>
      <c r="F132" s="26" t="s">
        <v>214</v>
      </c>
      <c r="G132" s="35">
        <v>41089</v>
      </c>
      <c r="H132" s="33">
        <f>I132/$I$546</f>
        <v>7.8586990351696227E-3</v>
      </c>
      <c r="I132" s="14">
        <v>505</v>
      </c>
    </row>
    <row r="133" spans="1:9" x14ac:dyDescent="0.2">
      <c r="A133" s="4" t="s">
        <v>218</v>
      </c>
      <c r="B133" s="26" t="s">
        <v>25</v>
      </c>
      <c r="C133" s="26" t="s">
        <v>4</v>
      </c>
      <c r="D133" s="26" t="s">
        <v>157</v>
      </c>
      <c r="E133" s="13">
        <v>1</v>
      </c>
      <c r="F133" s="26">
        <v>1962</v>
      </c>
      <c r="G133" s="35">
        <v>41089</v>
      </c>
      <c r="H133" s="33">
        <f>I133/$I$546</f>
        <v>2.1475256769374418E-3</v>
      </c>
      <c r="I133" s="14">
        <v>138</v>
      </c>
    </row>
    <row r="134" spans="1:9" x14ac:dyDescent="0.2">
      <c r="A134" s="4" t="s">
        <v>213</v>
      </c>
      <c r="B134" s="26" t="s">
        <v>25</v>
      </c>
      <c r="C134" s="26" t="s">
        <v>4</v>
      </c>
      <c r="D134" s="26" t="s">
        <v>157</v>
      </c>
      <c r="E134" s="13">
        <v>1</v>
      </c>
      <c r="F134" s="26">
        <v>1967</v>
      </c>
      <c r="G134" s="35">
        <v>41089</v>
      </c>
      <c r="H134" s="33">
        <f>I134/$I$546</f>
        <v>3.1746031746031746E-3</v>
      </c>
      <c r="I134" s="14">
        <v>204</v>
      </c>
    </row>
    <row r="135" spans="1:9" x14ac:dyDescent="0.2">
      <c r="A135" s="4" t="s">
        <v>210</v>
      </c>
      <c r="B135" s="26" t="s">
        <v>189</v>
      </c>
      <c r="C135" s="26" t="s">
        <v>4</v>
      </c>
      <c r="D135" s="26" t="s">
        <v>157</v>
      </c>
      <c r="E135" s="13">
        <v>1</v>
      </c>
      <c r="F135" s="26">
        <v>2005</v>
      </c>
      <c r="G135" s="35">
        <v>41089</v>
      </c>
      <c r="H135" s="33">
        <f>I135/$I$546</f>
        <v>1.6184251478369126E-3</v>
      </c>
      <c r="I135" s="14">
        <v>104</v>
      </c>
    </row>
    <row r="136" spans="1:9" x14ac:dyDescent="0.2">
      <c r="A136" s="4" t="s">
        <v>217</v>
      </c>
      <c r="B136" s="26" t="s">
        <v>22</v>
      </c>
      <c r="C136" s="26" t="s">
        <v>4</v>
      </c>
      <c r="D136" s="26" t="s">
        <v>157</v>
      </c>
      <c r="E136" s="13">
        <v>1</v>
      </c>
      <c r="F136" s="26" t="s">
        <v>103</v>
      </c>
      <c r="G136" s="35">
        <v>41089</v>
      </c>
      <c r="H136" s="33">
        <f>I136/$I$546</f>
        <v>5.1353874883286648E-3</v>
      </c>
      <c r="I136" s="14">
        <v>330</v>
      </c>
    </row>
    <row r="137" spans="1:9" x14ac:dyDescent="0.2">
      <c r="A137" s="4" t="s">
        <v>209</v>
      </c>
      <c r="B137" s="26" t="s">
        <v>25</v>
      </c>
      <c r="C137" s="26" t="s">
        <v>4</v>
      </c>
      <c r="D137" s="26" t="s">
        <v>157</v>
      </c>
      <c r="E137" s="13">
        <v>1</v>
      </c>
      <c r="F137" s="26">
        <v>1964</v>
      </c>
      <c r="G137" s="35">
        <v>41089</v>
      </c>
      <c r="H137" s="33">
        <f>I137/$I$546</f>
        <v>1.104886399004046E-3</v>
      </c>
      <c r="I137" s="14">
        <v>71</v>
      </c>
    </row>
    <row r="138" spans="1:9" x14ac:dyDescent="0.2">
      <c r="A138" s="4" t="s">
        <v>212</v>
      </c>
      <c r="B138" s="26" t="s">
        <v>25</v>
      </c>
      <c r="C138" s="26" t="s">
        <v>4</v>
      </c>
      <c r="D138" s="26" t="s">
        <v>157</v>
      </c>
      <c r="E138" s="13">
        <v>1</v>
      </c>
      <c r="F138" s="26">
        <v>1964</v>
      </c>
      <c r="G138" s="35">
        <v>41089</v>
      </c>
      <c r="H138" s="33">
        <f>I138/$I$546</f>
        <v>1.5717398070339247E-3</v>
      </c>
      <c r="I138" s="14">
        <v>101</v>
      </c>
    </row>
    <row r="139" spans="1:9" x14ac:dyDescent="0.2">
      <c r="A139" s="4" t="s">
        <v>211</v>
      </c>
      <c r="B139" s="26" t="s">
        <v>25</v>
      </c>
      <c r="C139" s="26" t="s">
        <v>4</v>
      </c>
      <c r="D139" s="26" t="s">
        <v>157</v>
      </c>
      <c r="E139" s="13">
        <v>1</v>
      </c>
      <c r="F139" s="26">
        <v>1960</v>
      </c>
      <c r="G139" s="35">
        <v>41089</v>
      </c>
      <c r="H139" s="33">
        <f>I139/$I$546</f>
        <v>1.1515717398070339E-3</v>
      </c>
      <c r="I139" s="14">
        <v>74</v>
      </c>
    </row>
    <row r="140" spans="1:9" x14ac:dyDescent="0.2">
      <c r="A140" s="4" t="s">
        <v>216</v>
      </c>
      <c r="B140" s="26" t="s">
        <v>25</v>
      </c>
      <c r="C140" s="26" t="s">
        <v>4</v>
      </c>
      <c r="D140" s="26" t="s">
        <v>157</v>
      </c>
      <c r="E140" s="13">
        <v>1</v>
      </c>
      <c r="F140" s="26">
        <v>1968</v>
      </c>
      <c r="G140" s="35">
        <v>41089</v>
      </c>
      <c r="H140" s="33">
        <f>I140/$I$546</f>
        <v>6.660441954559602E-3</v>
      </c>
      <c r="I140" s="14">
        <v>428</v>
      </c>
    </row>
    <row r="141" spans="1:9" x14ac:dyDescent="0.2">
      <c r="A141" s="4" t="s">
        <v>219</v>
      </c>
      <c r="B141" s="26" t="s">
        <v>22</v>
      </c>
      <c r="C141" s="26" t="s">
        <v>4</v>
      </c>
      <c r="D141" s="26" t="s">
        <v>157</v>
      </c>
      <c r="E141" s="13">
        <v>1</v>
      </c>
      <c r="F141" s="26" t="s">
        <v>103</v>
      </c>
      <c r="G141" s="35">
        <v>41089</v>
      </c>
      <c r="H141" s="33">
        <f>I141/$I$546</f>
        <v>4.8708372237784006E-3</v>
      </c>
      <c r="I141" s="31">
        <v>313</v>
      </c>
    </row>
    <row r="142" spans="1:9" x14ac:dyDescent="0.2">
      <c r="A142" s="4" t="s">
        <v>220</v>
      </c>
      <c r="B142" s="26" t="s">
        <v>178</v>
      </c>
      <c r="C142" s="26" t="s">
        <v>6</v>
      </c>
      <c r="D142" s="26" t="s">
        <v>157</v>
      </c>
      <c r="E142" s="13">
        <v>1</v>
      </c>
      <c r="F142" s="38" t="s">
        <v>215</v>
      </c>
      <c r="G142" s="35">
        <v>41089</v>
      </c>
      <c r="H142" s="33">
        <f>I142/$I$546</f>
        <v>3.9371304077186432E-3</v>
      </c>
      <c r="I142" s="31">
        <v>253</v>
      </c>
    </row>
    <row r="143" spans="1:9" x14ac:dyDescent="0.2">
      <c r="A143" s="4" t="s">
        <v>222</v>
      </c>
      <c r="B143" s="26" t="s">
        <v>178</v>
      </c>
      <c r="C143" s="26" t="s">
        <v>6</v>
      </c>
      <c r="D143" s="26" t="s">
        <v>157</v>
      </c>
      <c r="E143" s="13">
        <v>1</v>
      </c>
      <c r="F143" s="38" t="s">
        <v>215</v>
      </c>
      <c r="G143" s="35">
        <v>41089</v>
      </c>
      <c r="H143" s="33">
        <f>I143/$I$546</f>
        <v>2.7233115468409588E-3</v>
      </c>
      <c r="I143" s="31">
        <v>175</v>
      </c>
    </row>
    <row r="144" spans="1:9" x14ac:dyDescent="0.2">
      <c r="A144" s="4" t="s">
        <v>221</v>
      </c>
      <c r="B144" s="26" t="s">
        <v>178</v>
      </c>
      <c r="C144" s="26" t="s">
        <v>6</v>
      </c>
      <c r="D144" s="26" t="s">
        <v>157</v>
      </c>
      <c r="E144" s="13">
        <v>1</v>
      </c>
      <c r="F144" s="38" t="s">
        <v>215</v>
      </c>
      <c r="G144" s="35">
        <v>41089</v>
      </c>
      <c r="H144" s="33">
        <f>I144/$I$546</f>
        <v>6.100217864923747E-3</v>
      </c>
      <c r="I144" s="31">
        <v>392</v>
      </c>
    </row>
    <row r="145" spans="1:9" x14ac:dyDescent="0.2">
      <c r="A145" s="4" t="s">
        <v>224</v>
      </c>
      <c r="B145" s="26" t="s">
        <v>28</v>
      </c>
      <c r="C145" s="26" t="s">
        <v>7</v>
      </c>
      <c r="D145" s="26" t="s">
        <v>157</v>
      </c>
      <c r="E145" s="13">
        <v>1</v>
      </c>
      <c r="F145" s="26">
        <v>1978</v>
      </c>
      <c r="G145" s="35">
        <v>41152</v>
      </c>
      <c r="H145" s="33">
        <f>I145/$I$546</f>
        <v>3.9371304077186432E-3</v>
      </c>
      <c r="I145" s="14">
        <v>253</v>
      </c>
    </row>
    <row r="146" spans="1:9" x14ac:dyDescent="0.2">
      <c r="A146" s="4" t="s">
        <v>223</v>
      </c>
      <c r="B146" s="26" t="s">
        <v>28</v>
      </c>
      <c r="C146" s="26" t="s">
        <v>7</v>
      </c>
      <c r="D146" s="26" t="s">
        <v>131</v>
      </c>
      <c r="E146" s="13">
        <v>1</v>
      </c>
      <c r="F146" s="26">
        <v>1969</v>
      </c>
      <c r="G146" s="35">
        <v>41152</v>
      </c>
      <c r="H146" s="33">
        <f>I146/$I$546</f>
        <v>2.3653906006847183E-3</v>
      </c>
      <c r="I146" s="14">
        <v>152</v>
      </c>
    </row>
    <row r="147" spans="1:9" x14ac:dyDescent="0.2">
      <c r="A147" s="4" t="s">
        <v>225</v>
      </c>
      <c r="B147" s="26" t="s">
        <v>177</v>
      </c>
      <c r="C147" s="26" t="s">
        <v>6</v>
      </c>
      <c r="D147" s="26" t="s">
        <v>157</v>
      </c>
      <c r="E147" s="13">
        <v>1</v>
      </c>
      <c r="F147" s="26" t="s">
        <v>226</v>
      </c>
      <c r="G147" s="35">
        <v>41214</v>
      </c>
      <c r="H147" s="33">
        <f>I147/$I$546</f>
        <v>1.5250544662309368E-2</v>
      </c>
      <c r="I147" s="5">
        <v>980</v>
      </c>
    </row>
    <row r="148" spans="1:9" x14ac:dyDescent="0.2">
      <c r="A148" s="4" t="s">
        <v>227</v>
      </c>
      <c r="B148" s="26" t="s">
        <v>25</v>
      </c>
      <c r="C148" s="26" t="s">
        <v>4</v>
      </c>
      <c r="D148" s="26" t="s">
        <v>157</v>
      </c>
      <c r="E148" s="13">
        <v>1</v>
      </c>
      <c r="F148" s="26" t="s">
        <v>228</v>
      </c>
      <c r="G148" s="35">
        <v>41409</v>
      </c>
      <c r="H148" s="33">
        <f>I148/$I$546</f>
        <v>6.1624649859943975E-3</v>
      </c>
      <c r="I148" s="14">
        <v>396</v>
      </c>
    </row>
    <row r="149" spans="1:9" x14ac:dyDescent="0.2">
      <c r="A149" s="4" t="s">
        <v>229</v>
      </c>
      <c r="B149" s="26" t="s">
        <v>28</v>
      </c>
      <c r="C149" s="26" t="s">
        <v>7</v>
      </c>
      <c r="D149" s="26" t="s">
        <v>157</v>
      </c>
      <c r="E149" s="13">
        <v>1</v>
      </c>
      <c r="F149" s="26">
        <v>1982</v>
      </c>
      <c r="G149" s="35">
        <v>41425</v>
      </c>
      <c r="H149" s="33">
        <f>I149/$I$546</f>
        <v>5.2910052910052914E-4</v>
      </c>
      <c r="I149" s="5">
        <v>34</v>
      </c>
    </row>
    <row r="150" spans="1:9" x14ac:dyDescent="0.2">
      <c r="A150" s="4" t="s">
        <v>230</v>
      </c>
      <c r="B150" s="26" t="s">
        <v>28</v>
      </c>
      <c r="C150" s="26" t="s">
        <v>7</v>
      </c>
      <c r="D150" s="26" t="s">
        <v>157</v>
      </c>
      <c r="E150" s="13">
        <v>1</v>
      </c>
      <c r="F150" s="26">
        <v>1967</v>
      </c>
      <c r="G150" s="35">
        <v>41425</v>
      </c>
      <c r="H150" s="33">
        <f>I150/$I$546</f>
        <v>7.6252723311546837E-4</v>
      </c>
      <c r="I150" s="5">
        <v>49</v>
      </c>
    </row>
    <row r="151" spans="1:9" x14ac:dyDescent="0.2">
      <c r="A151" s="4" t="s">
        <v>231</v>
      </c>
      <c r="B151" s="26" t="s">
        <v>28</v>
      </c>
      <c r="C151" s="26" t="s">
        <v>7</v>
      </c>
      <c r="D151" s="26" t="s">
        <v>157</v>
      </c>
      <c r="E151" s="13">
        <v>1</v>
      </c>
      <c r="F151" s="26">
        <v>1965</v>
      </c>
      <c r="G151" s="35">
        <v>41425</v>
      </c>
      <c r="H151" s="33">
        <f>I151/$I$546</f>
        <v>4.9797696856520386E-4</v>
      </c>
      <c r="I151" s="5">
        <v>32</v>
      </c>
    </row>
    <row r="152" spans="1:9" x14ac:dyDescent="0.2">
      <c r="A152" s="4" t="s">
        <v>233</v>
      </c>
      <c r="B152" s="26" t="s">
        <v>38</v>
      </c>
      <c r="C152" s="26" t="s">
        <v>8</v>
      </c>
      <c r="D152" s="26" t="s">
        <v>157</v>
      </c>
      <c r="E152" s="13">
        <v>1</v>
      </c>
      <c r="F152" s="26">
        <v>1968</v>
      </c>
      <c r="G152" s="35">
        <v>41514</v>
      </c>
      <c r="H152" s="33">
        <f>I152/$I$546</f>
        <v>6.847183317771553E-4</v>
      </c>
      <c r="I152" s="5">
        <v>44</v>
      </c>
    </row>
    <row r="153" spans="1:9" x14ac:dyDescent="0.2">
      <c r="A153" s="4" t="s">
        <v>235</v>
      </c>
      <c r="B153" s="26" t="s">
        <v>38</v>
      </c>
      <c r="C153" s="26" t="s">
        <v>8</v>
      </c>
      <c r="D153" s="26" t="s">
        <v>157</v>
      </c>
      <c r="E153" s="13">
        <v>1</v>
      </c>
      <c r="F153" s="26">
        <v>1972</v>
      </c>
      <c r="G153" s="35">
        <v>41514</v>
      </c>
      <c r="H153" s="33">
        <f>I153/$I$546</f>
        <v>1.104886399004046E-3</v>
      </c>
      <c r="I153" s="5">
        <v>71</v>
      </c>
    </row>
    <row r="154" spans="1:9" x14ac:dyDescent="0.2">
      <c r="A154" s="4" t="s">
        <v>236</v>
      </c>
      <c r="B154" s="26" t="s">
        <v>38</v>
      </c>
      <c r="C154" s="26" t="s">
        <v>8</v>
      </c>
      <c r="D154" s="26" t="s">
        <v>157</v>
      </c>
      <c r="E154" s="13">
        <v>1</v>
      </c>
      <c r="F154" s="26">
        <v>1960</v>
      </c>
      <c r="G154" s="35">
        <v>41514</v>
      </c>
      <c r="H154" s="33">
        <f>I154/$I$546</f>
        <v>7.1584189231248057E-4</v>
      </c>
      <c r="I154" s="5">
        <v>46</v>
      </c>
    </row>
    <row r="155" spans="1:9" x14ac:dyDescent="0.2">
      <c r="A155" s="4" t="s">
        <v>234</v>
      </c>
      <c r="B155" s="26" t="s">
        <v>38</v>
      </c>
      <c r="C155" s="26" t="s">
        <v>8</v>
      </c>
      <c r="D155" s="26" t="s">
        <v>157</v>
      </c>
      <c r="E155" s="13">
        <v>1</v>
      </c>
      <c r="F155" s="26">
        <v>1972</v>
      </c>
      <c r="G155" s="35">
        <v>41514</v>
      </c>
      <c r="H155" s="33">
        <f>I155/$I$546</f>
        <v>4.8241518829754122E-4</v>
      </c>
      <c r="I155" s="5">
        <v>31</v>
      </c>
    </row>
    <row r="156" spans="1:9" ht="13.35" customHeight="1" x14ac:dyDescent="0.2">
      <c r="A156" s="4" t="s">
        <v>232</v>
      </c>
      <c r="B156" s="26" t="s">
        <v>38</v>
      </c>
      <c r="C156" s="26" t="s">
        <v>8</v>
      </c>
      <c r="D156" s="26" t="s">
        <v>157</v>
      </c>
      <c r="E156" s="13">
        <v>1</v>
      </c>
      <c r="F156" s="26">
        <v>1975</v>
      </c>
      <c r="G156" s="35">
        <v>41514</v>
      </c>
      <c r="H156" s="33">
        <f>I156/$I$546</f>
        <v>2.6921879863056335E-3</v>
      </c>
      <c r="I156" s="6">
        <v>173</v>
      </c>
    </row>
    <row r="157" spans="1:9" ht="13.35" customHeight="1" x14ac:dyDescent="0.2">
      <c r="A157" s="4" t="s">
        <v>239</v>
      </c>
      <c r="B157" s="26" t="s">
        <v>237</v>
      </c>
      <c r="C157" s="26" t="s">
        <v>238</v>
      </c>
      <c r="D157" s="26" t="s">
        <v>157</v>
      </c>
      <c r="E157" s="13">
        <v>1</v>
      </c>
      <c r="F157" s="26" t="s">
        <v>245</v>
      </c>
      <c r="G157" s="35">
        <v>41569</v>
      </c>
      <c r="H157" s="33">
        <f>I157/$I$546</f>
        <v>1.6806722689075631E-3</v>
      </c>
      <c r="I157" s="31">
        <v>108</v>
      </c>
    </row>
    <row r="158" spans="1:9" x14ac:dyDescent="0.2">
      <c r="A158" s="4" t="s">
        <v>270</v>
      </c>
      <c r="B158" s="26" t="s">
        <v>237</v>
      </c>
      <c r="C158" s="26" t="s">
        <v>238</v>
      </c>
      <c r="D158" s="26" t="s">
        <v>157</v>
      </c>
      <c r="E158" s="13">
        <v>1</v>
      </c>
      <c r="F158" s="26">
        <v>2013</v>
      </c>
      <c r="G158" s="35">
        <v>41851</v>
      </c>
      <c r="H158" s="33">
        <f>I158/$I$546</f>
        <v>1.027077497665733E-3</v>
      </c>
      <c r="I158" s="31">
        <v>66</v>
      </c>
    </row>
    <row r="159" spans="1:9" x14ac:dyDescent="0.2">
      <c r="A159" s="4" t="s">
        <v>268</v>
      </c>
      <c r="B159" s="26" t="s">
        <v>237</v>
      </c>
      <c r="C159" s="26" t="s">
        <v>238</v>
      </c>
      <c r="D159" s="26" t="s">
        <v>157</v>
      </c>
      <c r="E159" s="13">
        <v>1</v>
      </c>
      <c r="F159" s="26">
        <v>2011</v>
      </c>
      <c r="G159" s="35">
        <v>41851</v>
      </c>
      <c r="H159" s="33">
        <f>I159/$I$546</f>
        <v>3.5792094615624029E-4</v>
      </c>
      <c r="I159" s="31">
        <v>23</v>
      </c>
    </row>
    <row r="160" spans="1:9" x14ac:dyDescent="0.2">
      <c r="A160" s="4" t="s">
        <v>269</v>
      </c>
      <c r="B160" s="26" t="s">
        <v>237</v>
      </c>
      <c r="C160" s="26" t="s">
        <v>238</v>
      </c>
      <c r="D160" s="26" t="s">
        <v>157</v>
      </c>
      <c r="E160" s="13">
        <v>1</v>
      </c>
      <c r="F160" s="26">
        <v>2012</v>
      </c>
      <c r="G160" s="35">
        <v>41851</v>
      </c>
      <c r="H160" s="33">
        <f>I160/$I$546</f>
        <v>7.6252723311546837E-4</v>
      </c>
      <c r="I160" s="31">
        <v>49</v>
      </c>
    </row>
    <row r="161" spans="1:9" x14ac:dyDescent="0.2">
      <c r="A161" s="4" t="s">
        <v>271</v>
      </c>
      <c r="B161" s="26" t="s">
        <v>36</v>
      </c>
      <c r="C161" s="26" t="s">
        <v>5</v>
      </c>
      <c r="D161" s="26" t="s">
        <v>157</v>
      </c>
      <c r="E161" s="13">
        <v>1</v>
      </c>
      <c r="F161" s="26">
        <v>1975</v>
      </c>
      <c r="G161" s="35">
        <v>41912</v>
      </c>
      <c r="H161" s="33">
        <f>I161/$I$546</f>
        <v>1.9607843137254902E-3</v>
      </c>
      <c r="I161" s="14">
        <v>126</v>
      </c>
    </row>
    <row r="162" spans="1:9" x14ac:dyDescent="0.2">
      <c r="A162" s="4" t="s">
        <v>275</v>
      </c>
      <c r="B162" s="26" t="s">
        <v>28</v>
      </c>
      <c r="C162" s="26" t="s">
        <v>7</v>
      </c>
      <c r="D162" s="26" t="s">
        <v>157</v>
      </c>
      <c r="E162" s="13">
        <v>1</v>
      </c>
      <c r="F162" s="26">
        <v>1965</v>
      </c>
      <c r="G162" s="35">
        <v>41981</v>
      </c>
      <c r="H162" s="33">
        <f>I162/$I$546</f>
        <v>4.8241518829754122E-4</v>
      </c>
      <c r="I162" s="14">
        <v>31</v>
      </c>
    </row>
    <row r="163" spans="1:9" x14ac:dyDescent="0.2">
      <c r="A163" s="4" t="s">
        <v>274</v>
      </c>
      <c r="B163" s="26" t="s">
        <v>41</v>
      </c>
      <c r="C163" s="26" t="s">
        <v>7</v>
      </c>
      <c r="D163" s="26" t="s">
        <v>157</v>
      </c>
      <c r="E163" s="13">
        <v>1</v>
      </c>
      <c r="F163" s="26">
        <v>1961</v>
      </c>
      <c r="G163" s="35">
        <v>42053</v>
      </c>
      <c r="H163" s="33">
        <f>I163/$I$546</f>
        <v>1.9452225334578275E-3</v>
      </c>
      <c r="I163" s="14">
        <v>125</v>
      </c>
    </row>
    <row r="164" spans="1:9" x14ac:dyDescent="0.2">
      <c r="A164" s="4" t="s">
        <v>277</v>
      </c>
      <c r="B164" s="26" t="s">
        <v>27</v>
      </c>
      <c r="C164" s="26" t="s">
        <v>4</v>
      </c>
      <c r="D164" s="26" t="s">
        <v>157</v>
      </c>
      <c r="E164" s="13">
        <v>1</v>
      </c>
      <c r="F164" s="26">
        <v>1970</v>
      </c>
      <c r="G164" s="35">
        <v>42094</v>
      </c>
      <c r="H164" s="33">
        <f>I164/$I$546</f>
        <v>1.7117958294428882E-3</v>
      </c>
      <c r="I164" s="14">
        <v>110</v>
      </c>
    </row>
    <row r="165" spans="1:9" x14ac:dyDescent="0.2">
      <c r="A165" s="4" t="s">
        <v>276</v>
      </c>
      <c r="B165" s="26" t="s">
        <v>27</v>
      </c>
      <c r="C165" s="26" t="s">
        <v>4</v>
      </c>
      <c r="D165" s="26" t="s">
        <v>157</v>
      </c>
      <c r="E165" s="13">
        <v>1</v>
      </c>
      <c r="F165" s="26">
        <v>1974</v>
      </c>
      <c r="G165" s="35">
        <v>42094</v>
      </c>
      <c r="H165" s="33">
        <f>I165/$I$546</f>
        <v>2.7233115468409588E-3</v>
      </c>
      <c r="I165" s="14">
        <v>175</v>
      </c>
    </row>
    <row r="166" spans="1:9" x14ac:dyDescent="0.2">
      <c r="A166" s="4" t="s">
        <v>278</v>
      </c>
      <c r="B166" s="26" t="s">
        <v>38</v>
      </c>
      <c r="C166" s="26" t="s">
        <v>8</v>
      </c>
      <c r="D166" s="26" t="s">
        <v>157</v>
      </c>
      <c r="E166" s="13">
        <v>1</v>
      </c>
      <c r="F166" s="26">
        <v>1969</v>
      </c>
      <c r="G166" s="35">
        <v>42170</v>
      </c>
      <c r="H166" s="33">
        <f>I166/$I$546</f>
        <v>4.9797696856520386E-4</v>
      </c>
      <c r="I166" s="14">
        <v>32</v>
      </c>
    </row>
    <row r="167" spans="1:9" x14ac:dyDescent="0.2">
      <c r="A167" s="4" t="s">
        <v>279</v>
      </c>
      <c r="B167" s="26" t="s">
        <v>280</v>
      </c>
      <c r="C167" s="26" t="s">
        <v>8</v>
      </c>
      <c r="D167" s="26" t="s">
        <v>157</v>
      </c>
      <c r="E167" s="13">
        <v>1</v>
      </c>
      <c r="F167" s="26">
        <v>1978</v>
      </c>
      <c r="G167" s="35">
        <v>42185</v>
      </c>
      <c r="H167" s="33">
        <f>I167/$I$546</f>
        <v>1.6806722689075631E-3</v>
      </c>
      <c r="I167" s="14">
        <v>108</v>
      </c>
    </row>
    <row r="168" spans="1:9" x14ac:dyDescent="0.2">
      <c r="A168" s="4" t="s">
        <v>281</v>
      </c>
      <c r="B168" s="26" t="s">
        <v>280</v>
      </c>
      <c r="C168" s="26" t="s">
        <v>8</v>
      </c>
      <c r="D168" s="26" t="s">
        <v>157</v>
      </c>
      <c r="E168" s="13">
        <v>1</v>
      </c>
      <c r="F168" s="26">
        <v>2014</v>
      </c>
      <c r="G168" s="35">
        <v>42216</v>
      </c>
      <c r="H168" s="33">
        <f>I168/$I$546</f>
        <v>9.02583255524432E-4</v>
      </c>
      <c r="I168" s="31">
        <v>58</v>
      </c>
    </row>
    <row r="169" spans="1:9" x14ac:dyDescent="0.2">
      <c r="A169" s="4" t="s">
        <v>287</v>
      </c>
      <c r="B169" s="26" t="s">
        <v>284</v>
      </c>
      <c r="C169" s="26" t="s">
        <v>8</v>
      </c>
      <c r="D169" s="26" t="s">
        <v>157</v>
      </c>
      <c r="E169" s="13">
        <v>1</v>
      </c>
      <c r="F169" s="26">
        <v>1971</v>
      </c>
      <c r="G169" s="35">
        <v>42261</v>
      </c>
      <c r="H169" s="33">
        <f>I169/$I$546</f>
        <v>6.3803299097416749E-4</v>
      </c>
      <c r="I169" s="14">
        <v>41</v>
      </c>
    </row>
    <row r="170" spans="1:9" x14ac:dyDescent="0.2">
      <c r="A170" s="4" t="s">
        <v>288</v>
      </c>
      <c r="B170" s="26" t="s">
        <v>29</v>
      </c>
      <c r="C170" s="26" t="s">
        <v>8</v>
      </c>
      <c r="D170" s="26" t="s">
        <v>157</v>
      </c>
      <c r="E170" s="13">
        <v>1</v>
      </c>
      <c r="F170" s="26">
        <v>1966</v>
      </c>
      <c r="G170" s="35">
        <v>42261</v>
      </c>
      <c r="H170" s="33">
        <f>I170/$I$546</f>
        <v>5.2910052910052914E-4</v>
      </c>
      <c r="I170" s="14">
        <v>34</v>
      </c>
    </row>
    <row r="171" spans="1:9" x14ac:dyDescent="0.2">
      <c r="A171" s="4" t="s">
        <v>289</v>
      </c>
      <c r="B171" s="26" t="s">
        <v>285</v>
      </c>
      <c r="C171" s="26" t="s">
        <v>8</v>
      </c>
      <c r="D171" s="26" t="s">
        <v>157</v>
      </c>
      <c r="E171" s="13">
        <v>1</v>
      </c>
      <c r="F171" s="26" t="s">
        <v>304</v>
      </c>
      <c r="G171" s="35">
        <v>42261</v>
      </c>
      <c r="H171" s="33">
        <f>I171/$I$546</f>
        <v>1.2293806411453471E-3</v>
      </c>
      <c r="I171" s="14">
        <v>79</v>
      </c>
    </row>
    <row r="172" spans="1:9" x14ac:dyDescent="0.2">
      <c r="A172" s="4" t="s">
        <v>290</v>
      </c>
      <c r="B172" s="26" t="s">
        <v>285</v>
      </c>
      <c r="C172" s="26" t="s">
        <v>8</v>
      </c>
      <c r="D172" s="26" t="s">
        <v>157</v>
      </c>
      <c r="E172" s="13">
        <v>1</v>
      </c>
      <c r="F172" s="26">
        <v>1970</v>
      </c>
      <c r="G172" s="35">
        <v>42261</v>
      </c>
      <c r="H172" s="33">
        <f>I172/$I$546</f>
        <v>7.3140367258014321E-4</v>
      </c>
      <c r="I172" s="14">
        <v>47</v>
      </c>
    </row>
    <row r="173" spans="1:9" x14ac:dyDescent="0.2">
      <c r="A173" s="4" t="s">
        <v>291</v>
      </c>
      <c r="B173" s="26" t="s">
        <v>31</v>
      </c>
      <c r="C173" s="26" t="s">
        <v>8</v>
      </c>
      <c r="D173" s="26" t="s">
        <v>157</v>
      </c>
      <c r="E173" s="13">
        <v>1</v>
      </c>
      <c r="F173" s="26">
        <v>1970</v>
      </c>
      <c r="G173" s="35">
        <v>42261</v>
      </c>
      <c r="H173" s="33">
        <f>I173/$I$546</f>
        <v>4.0460628695922814E-4</v>
      </c>
      <c r="I173" s="14">
        <v>26</v>
      </c>
    </row>
    <row r="174" spans="1:9" x14ac:dyDescent="0.2">
      <c r="A174" s="4" t="s">
        <v>292</v>
      </c>
      <c r="B174" s="26" t="s">
        <v>31</v>
      </c>
      <c r="C174" s="26" t="s">
        <v>8</v>
      </c>
      <c r="D174" s="26" t="s">
        <v>157</v>
      </c>
      <c r="E174" s="13">
        <v>1</v>
      </c>
      <c r="F174" s="26">
        <v>1965</v>
      </c>
      <c r="G174" s="35">
        <v>42261</v>
      </c>
      <c r="H174" s="33">
        <f>I174/$I$546</f>
        <v>6.6915655150949266E-4</v>
      </c>
      <c r="I174" s="14">
        <v>43</v>
      </c>
    </row>
    <row r="175" spans="1:9" x14ac:dyDescent="0.2">
      <c r="A175" s="4" t="s">
        <v>293</v>
      </c>
      <c r="B175" s="26" t="s">
        <v>31</v>
      </c>
      <c r="C175" s="26" t="s">
        <v>8</v>
      </c>
      <c r="D175" s="26" t="s">
        <v>157</v>
      </c>
      <c r="E175" s="13">
        <v>1</v>
      </c>
      <c r="F175" s="26">
        <v>1955</v>
      </c>
      <c r="G175" s="35">
        <v>42261</v>
      </c>
      <c r="H175" s="33">
        <f>I175/$I$546</f>
        <v>6.3803299097416749E-4</v>
      </c>
      <c r="I175" s="14">
        <v>41</v>
      </c>
    </row>
    <row r="176" spans="1:9" x14ac:dyDescent="0.2">
      <c r="A176" s="4" t="s">
        <v>294</v>
      </c>
      <c r="B176" s="26" t="s">
        <v>31</v>
      </c>
      <c r="C176" s="26" t="s">
        <v>8</v>
      </c>
      <c r="D176" s="26" t="s">
        <v>157</v>
      </c>
      <c r="E176" s="13">
        <v>1</v>
      </c>
      <c r="F176" s="26">
        <v>1966</v>
      </c>
      <c r="G176" s="35">
        <v>42261</v>
      </c>
      <c r="H176" s="33">
        <f>I176/$I$546</f>
        <v>3.8904450669156551E-4</v>
      </c>
      <c r="I176" s="14">
        <v>25</v>
      </c>
    </row>
    <row r="177" spans="1:9" x14ac:dyDescent="0.2">
      <c r="A177" s="4" t="s">
        <v>295</v>
      </c>
      <c r="B177" s="26" t="s">
        <v>31</v>
      </c>
      <c r="C177" s="26" t="s">
        <v>8</v>
      </c>
      <c r="D177" s="26" t="s">
        <v>157</v>
      </c>
      <c r="E177" s="13">
        <v>1</v>
      </c>
      <c r="F177" s="26">
        <v>1968</v>
      </c>
      <c r="G177" s="35">
        <v>42261</v>
      </c>
      <c r="H177" s="33">
        <f>I177/$I$546</f>
        <v>6.3803299097416749E-4</v>
      </c>
      <c r="I177" s="14">
        <v>41</v>
      </c>
    </row>
    <row r="178" spans="1:9" x14ac:dyDescent="0.2">
      <c r="A178" s="4" t="s">
        <v>296</v>
      </c>
      <c r="B178" s="26" t="s">
        <v>31</v>
      </c>
      <c r="C178" s="26" t="s">
        <v>8</v>
      </c>
      <c r="D178" s="26" t="s">
        <v>157</v>
      </c>
      <c r="E178" s="13">
        <v>1</v>
      </c>
      <c r="F178" s="26">
        <v>1967</v>
      </c>
      <c r="G178" s="35">
        <v>42261</v>
      </c>
      <c r="H178" s="33">
        <f>I178/$I$546</f>
        <v>7.3140367258014321E-4</v>
      </c>
      <c r="I178" s="14">
        <v>47</v>
      </c>
    </row>
    <row r="179" spans="1:9" x14ac:dyDescent="0.2">
      <c r="A179" s="4" t="s">
        <v>297</v>
      </c>
      <c r="B179" s="26" t="s">
        <v>31</v>
      </c>
      <c r="C179" s="26" t="s">
        <v>8</v>
      </c>
      <c r="D179" s="26" t="s">
        <v>157</v>
      </c>
      <c r="E179" s="13">
        <v>1</v>
      </c>
      <c r="F179" s="26">
        <v>1967</v>
      </c>
      <c r="G179" s="35">
        <v>42261</v>
      </c>
      <c r="H179" s="33">
        <f>I179/$I$546</f>
        <v>7.7808901338313101E-4</v>
      </c>
      <c r="I179" s="14">
        <v>50</v>
      </c>
    </row>
    <row r="180" spans="1:9" x14ac:dyDescent="0.2">
      <c r="A180" s="4" t="s">
        <v>298</v>
      </c>
      <c r="B180" s="26" t="s">
        <v>31</v>
      </c>
      <c r="C180" s="26" t="s">
        <v>8</v>
      </c>
      <c r="D180" s="26" t="s">
        <v>157</v>
      </c>
      <c r="E180" s="13">
        <v>1</v>
      </c>
      <c r="F180" s="26">
        <v>1966</v>
      </c>
      <c r="G180" s="35">
        <v>42261</v>
      </c>
      <c r="H180" s="33">
        <f>I180/$I$546</f>
        <v>6.6915655150949266E-4</v>
      </c>
      <c r="I180" s="14">
        <v>43</v>
      </c>
    </row>
    <row r="181" spans="1:9" collapsed="1" x14ac:dyDescent="0.2">
      <c r="A181" s="4" t="s">
        <v>299</v>
      </c>
      <c r="B181" s="26" t="s">
        <v>31</v>
      </c>
      <c r="C181" s="26" t="s">
        <v>8</v>
      </c>
      <c r="D181" s="26" t="s">
        <v>157</v>
      </c>
      <c r="E181" s="13">
        <v>1</v>
      </c>
      <c r="F181" s="26">
        <v>1963</v>
      </c>
      <c r="G181" s="35">
        <v>42261</v>
      </c>
      <c r="H181" s="33">
        <f>I181/$I$546</f>
        <v>7.0028011204481793E-4</v>
      </c>
      <c r="I181" s="14">
        <v>45</v>
      </c>
    </row>
    <row r="182" spans="1:9" x14ac:dyDescent="0.2">
      <c r="A182" s="4" t="s">
        <v>300</v>
      </c>
      <c r="B182" s="26" t="s">
        <v>31</v>
      </c>
      <c r="C182" s="26" t="s">
        <v>8</v>
      </c>
      <c r="D182" s="26" t="s">
        <v>157</v>
      </c>
      <c r="E182" s="13">
        <v>1</v>
      </c>
      <c r="F182" s="26">
        <v>1969</v>
      </c>
      <c r="G182" s="35">
        <v>42261</v>
      </c>
      <c r="H182" s="33">
        <f>I182/$I$546</f>
        <v>6.5359477124183002E-4</v>
      </c>
      <c r="I182" s="14">
        <v>42</v>
      </c>
    </row>
    <row r="183" spans="1:9" x14ac:dyDescent="0.2">
      <c r="A183" s="4" t="s">
        <v>301</v>
      </c>
      <c r="B183" s="26" t="s">
        <v>286</v>
      </c>
      <c r="C183" s="26" t="s">
        <v>8</v>
      </c>
      <c r="D183" s="26" t="s">
        <v>157</v>
      </c>
      <c r="E183" s="13">
        <v>1</v>
      </c>
      <c r="F183" s="26">
        <v>1970</v>
      </c>
      <c r="G183" s="35">
        <v>42261</v>
      </c>
      <c r="H183" s="33">
        <f>I183/$I$546</f>
        <v>1.7117958294428882E-3</v>
      </c>
      <c r="I183" s="14">
        <v>110</v>
      </c>
    </row>
    <row r="184" spans="1:9" x14ac:dyDescent="0.2">
      <c r="A184" s="4" t="s">
        <v>302</v>
      </c>
      <c r="B184" s="26" t="s">
        <v>280</v>
      </c>
      <c r="C184" s="26" t="s">
        <v>8</v>
      </c>
      <c r="D184" s="26" t="s">
        <v>157</v>
      </c>
      <c r="E184" s="13">
        <v>1</v>
      </c>
      <c r="F184" s="26">
        <v>1977</v>
      </c>
      <c r="G184" s="35">
        <v>42261</v>
      </c>
      <c r="H184" s="33">
        <f>I184/$I$546</f>
        <v>8.5589791472144409E-4</v>
      </c>
      <c r="I184" s="14">
        <v>55</v>
      </c>
    </row>
    <row r="185" spans="1:9" x14ac:dyDescent="0.2">
      <c r="A185" s="4" t="s">
        <v>303</v>
      </c>
      <c r="B185" s="26" t="s">
        <v>280</v>
      </c>
      <c r="C185" s="26" t="s">
        <v>8</v>
      </c>
      <c r="D185" s="26" t="s">
        <v>157</v>
      </c>
      <c r="E185" s="13">
        <v>1</v>
      </c>
      <c r="F185" s="26">
        <v>1978</v>
      </c>
      <c r="G185" s="35">
        <v>42261</v>
      </c>
      <c r="H185" s="33">
        <f>I185/$I$546</f>
        <v>6.0690943043884222E-4</v>
      </c>
      <c r="I185" s="14">
        <v>39</v>
      </c>
    </row>
    <row r="186" spans="1:9" x14ac:dyDescent="0.2">
      <c r="A186" s="4" t="s">
        <v>282</v>
      </c>
      <c r="B186" s="26" t="s">
        <v>43</v>
      </c>
      <c r="C186" s="26" t="s">
        <v>8</v>
      </c>
      <c r="D186" s="26" t="s">
        <v>157</v>
      </c>
      <c r="E186" s="13">
        <v>1</v>
      </c>
      <c r="F186" s="26">
        <v>1970</v>
      </c>
      <c r="G186" s="35">
        <v>42261</v>
      </c>
      <c r="H186" s="33">
        <f>I186/$I$546</f>
        <v>7.3140367258014321E-4</v>
      </c>
      <c r="I186" s="31">
        <v>47</v>
      </c>
    </row>
    <row r="187" spans="1:9" x14ac:dyDescent="0.2">
      <c r="A187" s="4" t="s">
        <v>283</v>
      </c>
      <c r="B187" s="26" t="s">
        <v>43</v>
      </c>
      <c r="C187" s="26" t="s">
        <v>8</v>
      </c>
      <c r="D187" s="26" t="s">
        <v>157</v>
      </c>
      <c r="E187" s="13">
        <v>1</v>
      </c>
      <c r="F187" s="26">
        <v>1980</v>
      </c>
      <c r="G187" s="35">
        <v>42261</v>
      </c>
      <c r="H187" s="33">
        <f>I187/$I$546</f>
        <v>1.0115157173980704E-3</v>
      </c>
      <c r="I187" s="31">
        <v>65</v>
      </c>
    </row>
    <row r="188" spans="1:9" x14ac:dyDescent="0.2">
      <c r="A188" s="4" t="s">
        <v>791</v>
      </c>
      <c r="B188" s="26" t="s">
        <v>793</v>
      </c>
      <c r="C188" s="26" t="s">
        <v>8</v>
      </c>
      <c r="D188" s="26" t="s">
        <v>157</v>
      </c>
      <c r="E188" s="13">
        <v>1</v>
      </c>
      <c r="F188" s="26">
        <v>2022</v>
      </c>
      <c r="G188" s="35">
        <v>45257</v>
      </c>
      <c r="H188" s="33">
        <f>I188/$I$546</f>
        <v>7.4696545284780574E-4</v>
      </c>
      <c r="I188" s="31">
        <v>48</v>
      </c>
    </row>
    <row r="189" spans="1:9" x14ac:dyDescent="0.2">
      <c r="A189" s="4" t="s">
        <v>792</v>
      </c>
      <c r="B189" s="26" t="s">
        <v>43</v>
      </c>
      <c r="C189" s="26" t="s">
        <v>8</v>
      </c>
      <c r="D189" s="26" t="s">
        <v>157</v>
      </c>
      <c r="E189" s="13">
        <v>1</v>
      </c>
      <c r="F189" s="26">
        <v>2023</v>
      </c>
      <c r="G189" s="35">
        <v>45279</v>
      </c>
      <c r="H189" s="33">
        <f t="shared" ref="H188:H189" si="0">I189/$I$546</f>
        <v>1.7740429505135387E-3</v>
      </c>
      <c r="I189" s="31">
        <v>114</v>
      </c>
    </row>
    <row r="190" spans="1:9" x14ac:dyDescent="0.2">
      <c r="A190" s="34" t="s">
        <v>305</v>
      </c>
      <c r="B190" s="26" t="s">
        <v>177</v>
      </c>
      <c r="C190" s="26" t="s">
        <v>6</v>
      </c>
      <c r="D190" s="26" t="s">
        <v>157</v>
      </c>
      <c r="E190" s="13">
        <v>1</v>
      </c>
      <c r="F190" s="26" t="s">
        <v>321</v>
      </c>
      <c r="G190" s="35">
        <v>42277</v>
      </c>
      <c r="H190" s="33">
        <f>I190/$I$546</f>
        <v>1.976346093993153E-3</v>
      </c>
      <c r="I190" s="14">
        <v>127</v>
      </c>
    </row>
    <row r="191" spans="1:9" x14ac:dyDescent="0.2">
      <c r="A191" s="34" t="s">
        <v>306</v>
      </c>
      <c r="B191" s="26" t="s">
        <v>177</v>
      </c>
      <c r="C191" s="26" t="s">
        <v>6</v>
      </c>
      <c r="D191" s="26" t="s">
        <v>157</v>
      </c>
      <c r="E191" s="13">
        <v>1</v>
      </c>
      <c r="F191" s="26" t="s">
        <v>322</v>
      </c>
      <c r="G191" s="35">
        <v>42277</v>
      </c>
      <c r="H191" s="33">
        <f>I191/$I$546</f>
        <v>5.399937752878929E-3</v>
      </c>
      <c r="I191" s="14">
        <v>347</v>
      </c>
    </row>
    <row r="192" spans="1:9" ht="25.5" x14ac:dyDescent="0.2">
      <c r="A192" s="34" t="s">
        <v>307</v>
      </c>
      <c r="B192" s="26" t="s">
        <v>177</v>
      </c>
      <c r="C192" s="26" t="s">
        <v>6</v>
      </c>
      <c r="D192" s="26" t="s">
        <v>157</v>
      </c>
      <c r="E192" s="13">
        <v>1</v>
      </c>
      <c r="F192" s="26" t="s">
        <v>323</v>
      </c>
      <c r="G192" s="35">
        <v>42277</v>
      </c>
      <c r="H192" s="33">
        <f>I192/$I$546</f>
        <v>3.7815126050420168E-3</v>
      </c>
      <c r="I192" s="14">
        <v>243</v>
      </c>
    </row>
    <row r="193" spans="1:9" x14ac:dyDescent="0.2">
      <c r="A193" s="4" t="s">
        <v>314</v>
      </c>
      <c r="B193" s="26" t="s">
        <v>177</v>
      </c>
      <c r="C193" s="26" t="s">
        <v>6</v>
      </c>
      <c r="D193" s="26" t="s">
        <v>157</v>
      </c>
      <c r="E193" s="13">
        <v>1</v>
      </c>
      <c r="F193" s="26">
        <v>1975</v>
      </c>
      <c r="G193" s="35">
        <v>42277</v>
      </c>
      <c r="H193" s="33">
        <f>I193/$I$546</f>
        <v>3.4858387799564269E-3</v>
      </c>
      <c r="I193" s="14">
        <v>224</v>
      </c>
    </row>
    <row r="194" spans="1:9" x14ac:dyDescent="0.2">
      <c r="A194" s="4" t="s">
        <v>315</v>
      </c>
      <c r="B194" s="26" t="s">
        <v>177</v>
      </c>
      <c r="C194" s="26" t="s">
        <v>6</v>
      </c>
      <c r="D194" s="26" t="s">
        <v>157</v>
      </c>
      <c r="E194" s="13">
        <v>1</v>
      </c>
      <c r="F194" s="26">
        <v>1965</v>
      </c>
      <c r="G194" s="35">
        <v>42277</v>
      </c>
      <c r="H194" s="33">
        <f>I194/$I$546</f>
        <v>3.9993775287892937E-3</v>
      </c>
      <c r="I194" s="14">
        <v>257</v>
      </c>
    </row>
    <row r="195" spans="1:9" x14ac:dyDescent="0.2">
      <c r="A195" s="4" t="s">
        <v>316</v>
      </c>
      <c r="B195" s="26" t="s">
        <v>177</v>
      </c>
      <c r="C195" s="26" t="s">
        <v>6</v>
      </c>
      <c r="D195" s="26" t="s">
        <v>157</v>
      </c>
      <c r="E195" s="13">
        <v>1</v>
      </c>
      <c r="F195" s="26">
        <v>1968</v>
      </c>
      <c r="G195" s="35">
        <v>42277</v>
      </c>
      <c r="H195" s="33">
        <f>I195/$I$546</f>
        <v>1.7896047307812014E-3</v>
      </c>
      <c r="I195" s="14">
        <v>115</v>
      </c>
    </row>
    <row r="196" spans="1:9" x14ac:dyDescent="0.2">
      <c r="A196" s="4" t="s">
        <v>317</v>
      </c>
      <c r="B196" s="26" t="s">
        <v>177</v>
      </c>
      <c r="C196" s="26" t="s">
        <v>6</v>
      </c>
      <c r="D196" s="26" t="s">
        <v>157</v>
      </c>
      <c r="E196" s="13">
        <v>1</v>
      </c>
      <c r="F196" s="26">
        <v>1980</v>
      </c>
      <c r="G196" s="35">
        <v>42277</v>
      </c>
      <c r="H196" s="33">
        <f>I196/$I$546</f>
        <v>1.2138188608776844E-3</v>
      </c>
      <c r="I196" s="14">
        <v>78</v>
      </c>
    </row>
    <row r="197" spans="1:9" x14ac:dyDescent="0.2">
      <c r="A197" s="4" t="s">
        <v>318</v>
      </c>
      <c r="B197" s="26" t="s">
        <v>177</v>
      </c>
      <c r="C197" s="26" t="s">
        <v>6</v>
      </c>
      <c r="D197" s="26" t="s">
        <v>157</v>
      </c>
      <c r="E197" s="13">
        <v>1</v>
      </c>
      <c r="F197" s="26" t="s">
        <v>320</v>
      </c>
      <c r="G197" s="35">
        <v>42277</v>
      </c>
      <c r="H197" s="33">
        <f>I197/$I$546</f>
        <v>9.4771241830065352E-3</v>
      </c>
      <c r="I197" s="14">
        <v>609</v>
      </c>
    </row>
    <row r="198" spans="1:9" x14ac:dyDescent="0.2">
      <c r="A198" s="4" t="s">
        <v>308</v>
      </c>
      <c r="B198" s="26" t="s">
        <v>177</v>
      </c>
      <c r="C198" s="26" t="s">
        <v>6</v>
      </c>
      <c r="D198" s="26" t="s">
        <v>157</v>
      </c>
      <c r="E198" s="13">
        <v>1</v>
      </c>
      <c r="F198" s="26">
        <v>1970</v>
      </c>
      <c r="G198" s="35">
        <v>42277</v>
      </c>
      <c r="H198" s="33">
        <f>I198/$I$546</f>
        <v>5.0420168067226894E-3</v>
      </c>
      <c r="I198" s="31">
        <v>324</v>
      </c>
    </row>
    <row r="199" spans="1:9" x14ac:dyDescent="0.2">
      <c r="A199" s="4" t="s">
        <v>309</v>
      </c>
      <c r="B199" s="26" t="s">
        <v>177</v>
      </c>
      <c r="C199" s="26" t="s">
        <v>6</v>
      </c>
      <c r="D199" s="26" t="s">
        <v>157</v>
      </c>
      <c r="E199" s="13">
        <v>1</v>
      </c>
      <c r="F199" s="26">
        <v>1965</v>
      </c>
      <c r="G199" s="35">
        <v>42277</v>
      </c>
      <c r="H199" s="33">
        <f>I199/$I$546</f>
        <v>3.4235916588857764E-3</v>
      </c>
      <c r="I199" s="31">
        <v>220</v>
      </c>
    </row>
    <row r="200" spans="1:9" x14ac:dyDescent="0.2">
      <c r="A200" s="4" t="s">
        <v>310</v>
      </c>
      <c r="B200" s="26" t="s">
        <v>177</v>
      </c>
      <c r="C200" s="26" t="s">
        <v>6</v>
      </c>
      <c r="D200" s="26" t="s">
        <v>157</v>
      </c>
      <c r="E200" s="13">
        <v>1</v>
      </c>
      <c r="F200" s="26">
        <v>1974</v>
      </c>
      <c r="G200" s="35">
        <v>42277</v>
      </c>
      <c r="H200" s="33">
        <f t="shared" ref="H200:H253" si="1">I200/$I$546</f>
        <v>2.5054466230936818E-3</v>
      </c>
      <c r="I200" s="31">
        <v>161</v>
      </c>
    </row>
    <row r="201" spans="1:9" x14ac:dyDescent="0.2">
      <c r="A201" s="4" t="s">
        <v>311</v>
      </c>
      <c r="B201" s="26" t="s">
        <v>177</v>
      </c>
      <c r="C201" s="26" t="s">
        <v>6</v>
      </c>
      <c r="D201" s="26" t="s">
        <v>157</v>
      </c>
      <c r="E201" s="13">
        <v>1</v>
      </c>
      <c r="F201" s="26">
        <v>1991</v>
      </c>
      <c r="G201" s="35">
        <v>42277</v>
      </c>
      <c r="H201" s="33">
        <f t="shared" si="1"/>
        <v>2.131963896669779E-3</v>
      </c>
      <c r="I201" s="31">
        <v>137</v>
      </c>
    </row>
    <row r="202" spans="1:9" x14ac:dyDescent="0.2">
      <c r="A202" s="4" t="s">
        <v>312</v>
      </c>
      <c r="B202" s="26" t="s">
        <v>177</v>
      </c>
      <c r="C202" s="26" t="s">
        <v>6</v>
      </c>
      <c r="D202" s="26" t="s">
        <v>157</v>
      </c>
      <c r="E202" s="13">
        <v>1</v>
      </c>
      <c r="F202" s="26">
        <v>1971</v>
      </c>
      <c r="G202" s="35">
        <v>42277</v>
      </c>
      <c r="H202" s="33">
        <f t="shared" si="1"/>
        <v>3.7348272642390291E-3</v>
      </c>
      <c r="I202" s="31">
        <v>240</v>
      </c>
    </row>
    <row r="203" spans="1:9" x14ac:dyDescent="0.2">
      <c r="A203" s="4" t="s">
        <v>313</v>
      </c>
      <c r="B203" s="26" t="s">
        <v>177</v>
      </c>
      <c r="C203" s="26" t="s">
        <v>6</v>
      </c>
      <c r="D203" s="26" t="s">
        <v>157</v>
      </c>
      <c r="E203" s="13">
        <v>1</v>
      </c>
      <c r="F203" s="26" t="s">
        <v>319</v>
      </c>
      <c r="G203" s="35">
        <v>42277</v>
      </c>
      <c r="H203" s="33">
        <f t="shared" si="1"/>
        <v>8.7145969498910684E-3</v>
      </c>
      <c r="I203" s="31">
        <v>560</v>
      </c>
    </row>
    <row r="204" spans="1:9" x14ac:dyDescent="0.2">
      <c r="A204" s="4" t="s">
        <v>324</v>
      </c>
      <c r="B204" s="26" t="s">
        <v>38</v>
      </c>
      <c r="C204" s="26" t="s">
        <v>8</v>
      </c>
      <c r="D204" s="26" t="s">
        <v>157</v>
      </c>
      <c r="E204" s="13">
        <v>1</v>
      </c>
      <c r="F204" s="26">
        <v>1976</v>
      </c>
      <c r="G204" s="35">
        <v>42355</v>
      </c>
      <c r="H204" s="33">
        <f t="shared" si="1"/>
        <v>9.6483037659508245E-4</v>
      </c>
      <c r="I204" s="14">
        <v>62</v>
      </c>
    </row>
    <row r="205" spans="1:9" x14ac:dyDescent="0.2">
      <c r="A205" s="4" t="s">
        <v>325</v>
      </c>
      <c r="B205" s="26" t="s">
        <v>38</v>
      </c>
      <c r="C205" s="26" t="s">
        <v>8</v>
      </c>
      <c r="D205" s="26" t="s">
        <v>157</v>
      </c>
      <c r="E205" s="13">
        <v>1</v>
      </c>
      <c r="F205" s="26">
        <v>1971</v>
      </c>
      <c r="G205" s="35">
        <v>42355</v>
      </c>
      <c r="H205" s="33">
        <f t="shared" si="1"/>
        <v>6.6915655150949266E-4</v>
      </c>
      <c r="I205" s="14">
        <v>43</v>
      </c>
    </row>
    <row r="206" spans="1:9" x14ac:dyDescent="0.2">
      <c r="A206" s="4" t="s">
        <v>326</v>
      </c>
      <c r="B206" s="26" t="s">
        <v>38</v>
      </c>
      <c r="C206" s="26" t="s">
        <v>8</v>
      </c>
      <c r="D206" s="26" t="s">
        <v>157</v>
      </c>
      <c r="E206" s="13">
        <v>1</v>
      </c>
      <c r="F206" s="26">
        <v>1967</v>
      </c>
      <c r="G206" s="35">
        <v>42355</v>
      </c>
      <c r="H206" s="33">
        <f t="shared" si="1"/>
        <v>6.3803299097416749E-4</v>
      </c>
      <c r="I206" s="14">
        <v>41</v>
      </c>
    </row>
    <row r="207" spans="1:9" x14ac:dyDescent="0.2">
      <c r="A207" s="4" t="s">
        <v>327</v>
      </c>
      <c r="B207" s="26" t="s">
        <v>38</v>
      </c>
      <c r="C207" s="26" t="s">
        <v>8</v>
      </c>
      <c r="D207" s="26" t="s">
        <v>157</v>
      </c>
      <c r="E207" s="13">
        <v>1</v>
      </c>
      <c r="F207" s="26" t="s">
        <v>328</v>
      </c>
      <c r="G207" s="35">
        <v>42355</v>
      </c>
      <c r="H207" s="33">
        <f t="shared" si="1"/>
        <v>3.5792094615624029E-4</v>
      </c>
      <c r="I207" s="14">
        <v>23</v>
      </c>
    </row>
    <row r="208" spans="1:9" x14ac:dyDescent="0.2">
      <c r="A208" s="4" t="s">
        <v>329</v>
      </c>
      <c r="B208" s="26" t="s">
        <v>22</v>
      </c>
      <c r="C208" s="26" t="s">
        <v>4</v>
      </c>
      <c r="D208" s="26" t="s">
        <v>157</v>
      </c>
      <c r="E208" s="13">
        <v>1</v>
      </c>
      <c r="F208" s="26">
        <v>1975</v>
      </c>
      <c r="G208" s="35">
        <v>42389</v>
      </c>
      <c r="H208" s="33">
        <f t="shared" si="1"/>
        <v>2.5054466230936818E-3</v>
      </c>
      <c r="I208" s="14">
        <v>161</v>
      </c>
    </row>
    <row r="209" spans="1:9" x14ac:dyDescent="0.2">
      <c r="A209" s="4" t="s">
        <v>330</v>
      </c>
      <c r="B209" s="26" t="s">
        <v>22</v>
      </c>
      <c r="C209" s="26" t="s">
        <v>4</v>
      </c>
      <c r="D209" s="26" t="s">
        <v>157</v>
      </c>
      <c r="E209" s="13">
        <v>1</v>
      </c>
      <c r="F209" s="26">
        <v>1975</v>
      </c>
      <c r="G209" s="35">
        <v>42389</v>
      </c>
      <c r="H209" s="33">
        <f t="shared" si="1"/>
        <v>1.3227513227513227E-3</v>
      </c>
      <c r="I209" s="14">
        <v>85</v>
      </c>
    </row>
    <row r="210" spans="1:9" x14ac:dyDescent="0.2">
      <c r="A210" s="4" t="s">
        <v>331</v>
      </c>
      <c r="B210" s="26" t="s">
        <v>22</v>
      </c>
      <c r="C210" s="26" t="s">
        <v>4</v>
      </c>
      <c r="D210" s="26" t="s">
        <v>157</v>
      </c>
      <c r="E210" s="13">
        <v>1</v>
      </c>
      <c r="F210" s="26">
        <v>1975</v>
      </c>
      <c r="G210" s="35">
        <v>42389</v>
      </c>
      <c r="H210" s="33">
        <f t="shared" si="1"/>
        <v>2.0074696545284779E-3</v>
      </c>
      <c r="I210" s="14">
        <v>129</v>
      </c>
    </row>
    <row r="211" spans="1:9" x14ac:dyDescent="0.2">
      <c r="A211" s="4" t="s">
        <v>332</v>
      </c>
      <c r="B211" s="26" t="s">
        <v>22</v>
      </c>
      <c r="C211" s="26" t="s">
        <v>4</v>
      </c>
      <c r="D211" s="26" t="s">
        <v>157</v>
      </c>
      <c r="E211" s="13">
        <v>1</v>
      </c>
      <c r="F211" s="26">
        <v>1975</v>
      </c>
      <c r="G211" s="35">
        <v>42389</v>
      </c>
      <c r="H211" s="33">
        <f t="shared" si="1"/>
        <v>2.5676937441643324E-3</v>
      </c>
      <c r="I211" s="14">
        <v>165</v>
      </c>
    </row>
    <row r="212" spans="1:9" x14ac:dyDescent="0.2">
      <c r="A212" s="4" t="s">
        <v>333</v>
      </c>
      <c r="B212" s="26" t="s">
        <v>22</v>
      </c>
      <c r="C212" s="26" t="s">
        <v>4</v>
      </c>
      <c r="D212" s="26" t="s">
        <v>157</v>
      </c>
      <c r="E212" s="13">
        <v>1</v>
      </c>
      <c r="F212" s="26">
        <v>1975</v>
      </c>
      <c r="G212" s="35">
        <v>42389</v>
      </c>
      <c r="H212" s="33">
        <f t="shared" si="1"/>
        <v>1.8674136321195143E-4</v>
      </c>
      <c r="I212" s="14">
        <v>12</v>
      </c>
    </row>
    <row r="213" spans="1:9" x14ac:dyDescent="0.2">
      <c r="A213" s="4" t="s">
        <v>334</v>
      </c>
      <c r="B213" s="26" t="s">
        <v>22</v>
      </c>
      <c r="C213" s="26" t="s">
        <v>4</v>
      </c>
      <c r="D213" s="26" t="s">
        <v>157</v>
      </c>
      <c r="E213" s="13">
        <v>1</v>
      </c>
      <c r="F213" s="26">
        <v>1975</v>
      </c>
      <c r="G213" s="35">
        <v>42389</v>
      </c>
      <c r="H213" s="33">
        <f t="shared" si="1"/>
        <v>1.8362900715841893E-3</v>
      </c>
      <c r="I213" s="14">
        <v>118</v>
      </c>
    </row>
    <row r="214" spans="1:9" x14ac:dyDescent="0.2">
      <c r="A214" s="4" t="s">
        <v>335</v>
      </c>
      <c r="B214" s="26" t="s">
        <v>336</v>
      </c>
      <c r="C214" s="26" t="s">
        <v>4</v>
      </c>
      <c r="D214" s="26" t="s">
        <v>157</v>
      </c>
      <c r="E214" s="13">
        <v>1</v>
      </c>
      <c r="F214" s="26">
        <v>1976</v>
      </c>
      <c r="G214" s="35">
        <v>42486</v>
      </c>
      <c r="H214" s="33">
        <f t="shared" si="1"/>
        <v>1.104886399004046E-3</v>
      </c>
      <c r="I214" s="14">
        <v>71</v>
      </c>
    </row>
    <row r="215" spans="1:9" x14ac:dyDescent="0.2">
      <c r="A215" s="4" t="s">
        <v>337</v>
      </c>
      <c r="B215" s="26" t="s">
        <v>23</v>
      </c>
      <c r="C215" s="26" t="s">
        <v>4</v>
      </c>
      <c r="D215" s="26" t="s">
        <v>157</v>
      </c>
      <c r="E215" s="13">
        <v>1</v>
      </c>
      <c r="F215" s="26">
        <v>1975</v>
      </c>
      <c r="G215" s="35">
        <v>42501</v>
      </c>
      <c r="H215" s="33">
        <f t="shared" si="1"/>
        <v>8.5589791472144409E-4</v>
      </c>
      <c r="I215" s="14">
        <v>55</v>
      </c>
    </row>
    <row r="216" spans="1:9" x14ac:dyDescent="0.2">
      <c r="A216" s="4" t="s">
        <v>340</v>
      </c>
      <c r="B216" s="26" t="s">
        <v>38</v>
      </c>
      <c r="C216" s="26" t="s">
        <v>8</v>
      </c>
      <c r="D216" s="26" t="s">
        <v>157</v>
      </c>
      <c r="E216" s="13">
        <v>1</v>
      </c>
      <c r="F216" s="26">
        <v>1949</v>
      </c>
      <c r="G216" s="35">
        <v>42536</v>
      </c>
      <c r="H216" s="33">
        <f t="shared" si="1"/>
        <v>3.2679738562091501E-4</v>
      </c>
      <c r="I216" s="14">
        <v>21</v>
      </c>
    </row>
    <row r="217" spans="1:9" x14ac:dyDescent="0.2">
      <c r="A217" s="4" t="s">
        <v>342</v>
      </c>
      <c r="B217" s="26" t="s">
        <v>34</v>
      </c>
      <c r="C217" s="26" t="s">
        <v>4</v>
      </c>
      <c r="D217" s="26" t="s">
        <v>157</v>
      </c>
      <c r="E217" s="13">
        <v>1</v>
      </c>
      <c r="F217" s="26">
        <v>1973</v>
      </c>
      <c r="G217" s="35">
        <v>42551</v>
      </c>
      <c r="H217" s="33">
        <f t="shared" si="1"/>
        <v>2.8789293495175847E-3</v>
      </c>
      <c r="I217" s="14">
        <v>185</v>
      </c>
    </row>
    <row r="218" spans="1:9" x14ac:dyDescent="0.2">
      <c r="A218" s="4" t="s">
        <v>341</v>
      </c>
      <c r="B218" s="26" t="s">
        <v>34</v>
      </c>
      <c r="C218" s="26" t="s">
        <v>4</v>
      </c>
      <c r="D218" s="26" t="s">
        <v>157</v>
      </c>
      <c r="E218" s="13">
        <v>1</v>
      </c>
      <c r="F218" s="26">
        <v>1987</v>
      </c>
      <c r="G218" s="35">
        <v>42551</v>
      </c>
      <c r="H218" s="33">
        <f t="shared" si="1"/>
        <v>2.8944911297852476E-3</v>
      </c>
      <c r="I218" s="14">
        <v>186</v>
      </c>
    </row>
    <row r="219" spans="1:9" x14ac:dyDescent="0.2">
      <c r="A219" s="4" t="s">
        <v>345</v>
      </c>
      <c r="B219" s="26" t="s">
        <v>34</v>
      </c>
      <c r="C219" s="26" t="s">
        <v>4</v>
      </c>
      <c r="D219" s="26" t="s">
        <v>157</v>
      </c>
      <c r="E219" s="13">
        <v>1</v>
      </c>
      <c r="F219" s="26" t="s">
        <v>346</v>
      </c>
      <c r="G219" s="35">
        <v>42551</v>
      </c>
      <c r="H219" s="33">
        <f t="shared" si="1"/>
        <v>2.2253345782757548E-3</v>
      </c>
      <c r="I219" s="14">
        <v>143</v>
      </c>
    </row>
    <row r="220" spans="1:9" x14ac:dyDescent="0.2">
      <c r="A220" s="4" t="s">
        <v>344</v>
      </c>
      <c r="B220" s="26" t="s">
        <v>34</v>
      </c>
      <c r="C220" s="26" t="s">
        <v>4</v>
      </c>
      <c r="D220" s="26" t="s">
        <v>157</v>
      </c>
      <c r="E220" s="13">
        <v>1</v>
      </c>
      <c r="F220" s="26">
        <v>2001</v>
      </c>
      <c r="G220" s="35">
        <v>42551</v>
      </c>
      <c r="H220" s="33">
        <f t="shared" si="1"/>
        <v>1.9919078742608154E-3</v>
      </c>
      <c r="I220" s="14">
        <v>128</v>
      </c>
    </row>
    <row r="221" spans="1:9" x14ac:dyDescent="0.2">
      <c r="A221" s="4" t="s">
        <v>343</v>
      </c>
      <c r="B221" s="26" t="s">
        <v>34</v>
      </c>
      <c r="C221" s="26" t="s">
        <v>4</v>
      </c>
      <c r="D221" s="26" t="s">
        <v>157</v>
      </c>
      <c r="E221" s="13">
        <v>1</v>
      </c>
      <c r="F221" s="26">
        <v>2000</v>
      </c>
      <c r="G221" s="35">
        <v>42551</v>
      </c>
      <c r="H221" s="33">
        <f t="shared" si="1"/>
        <v>3.2368502956738252E-3</v>
      </c>
      <c r="I221" s="14">
        <v>208</v>
      </c>
    </row>
    <row r="222" spans="1:9" x14ac:dyDescent="0.2">
      <c r="A222" s="4" t="s">
        <v>348</v>
      </c>
      <c r="B222" s="26" t="s">
        <v>349</v>
      </c>
      <c r="C222" s="26" t="s">
        <v>10</v>
      </c>
      <c r="D222" s="26" t="s">
        <v>157</v>
      </c>
      <c r="E222" s="13">
        <v>1</v>
      </c>
      <c r="F222" s="26">
        <v>2015</v>
      </c>
      <c r="G222" s="35">
        <v>42628</v>
      </c>
      <c r="H222" s="33">
        <f t="shared" si="1"/>
        <v>1.104886399004046E-3</v>
      </c>
      <c r="I222" s="31">
        <v>71</v>
      </c>
    </row>
    <row r="223" spans="1:9" x14ac:dyDescent="0.2">
      <c r="A223" s="4" t="s">
        <v>347</v>
      </c>
      <c r="B223" s="26" t="s">
        <v>22</v>
      </c>
      <c r="C223" s="26" t="s">
        <v>4</v>
      </c>
      <c r="D223" s="26" t="s">
        <v>157</v>
      </c>
      <c r="E223" s="13">
        <v>1</v>
      </c>
      <c r="F223" s="26">
        <v>2015</v>
      </c>
      <c r="G223" s="35">
        <v>42643</v>
      </c>
      <c r="H223" s="33">
        <f t="shared" si="1"/>
        <v>1.353874883286648E-3</v>
      </c>
      <c r="I223" s="31">
        <v>87</v>
      </c>
    </row>
    <row r="224" spans="1:9" x14ac:dyDescent="0.2">
      <c r="A224" s="4" t="s">
        <v>360</v>
      </c>
      <c r="B224" s="26" t="s">
        <v>361</v>
      </c>
      <c r="C224" s="26" t="s">
        <v>351</v>
      </c>
      <c r="D224" s="26" t="s">
        <v>157</v>
      </c>
      <c r="E224" s="13">
        <v>1</v>
      </c>
      <c r="F224" s="26">
        <v>1967</v>
      </c>
      <c r="G224" s="35">
        <v>42727</v>
      </c>
      <c r="H224" s="33">
        <f t="shared" si="1"/>
        <v>1.4005602240896359E-3</v>
      </c>
      <c r="I224" s="14">
        <v>90</v>
      </c>
    </row>
    <row r="225" spans="1:9" x14ac:dyDescent="0.2">
      <c r="A225" s="4" t="s">
        <v>362</v>
      </c>
      <c r="B225" s="26" t="s">
        <v>361</v>
      </c>
      <c r="C225" s="26" t="s">
        <v>351</v>
      </c>
      <c r="D225" s="26" t="s">
        <v>157</v>
      </c>
      <c r="E225" s="13">
        <v>1</v>
      </c>
      <c r="F225" s="26">
        <v>1967</v>
      </c>
      <c r="G225" s="35">
        <v>42727</v>
      </c>
      <c r="H225" s="33">
        <f t="shared" si="1"/>
        <v>2.1008403361344537E-3</v>
      </c>
      <c r="I225" s="14">
        <v>135</v>
      </c>
    </row>
    <row r="226" spans="1:9" x14ac:dyDescent="0.2">
      <c r="A226" s="4" t="s">
        <v>363</v>
      </c>
      <c r="B226" s="26" t="s">
        <v>361</v>
      </c>
      <c r="C226" s="26" t="s">
        <v>351</v>
      </c>
      <c r="D226" s="26" t="s">
        <v>157</v>
      </c>
      <c r="E226" s="13">
        <v>1</v>
      </c>
      <c r="F226" s="26">
        <v>1967</v>
      </c>
      <c r="G226" s="35">
        <v>42727</v>
      </c>
      <c r="H226" s="33">
        <f t="shared" si="1"/>
        <v>1.1204481792717086E-3</v>
      </c>
      <c r="I226" s="14">
        <v>72</v>
      </c>
    </row>
    <row r="227" spans="1:9" x14ac:dyDescent="0.2">
      <c r="A227" s="4" t="s">
        <v>364</v>
      </c>
      <c r="B227" s="26" t="s">
        <v>361</v>
      </c>
      <c r="C227" s="26" t="s">
        <v>351</v>
      </c>
      <c r="D227" s="26" t="s">
        <v>157</v>
      </c>
      <c r="E227" s="13">
        <v>1</v>
      </c>
      <c r="F227" s="26">
        <v>1965</v>
      </c>
      <c r="G227" s="35">
        <v>42727</v>
      </c>
      <c r="H227" s="33">
        <f t="shared" si="1"/>
        <v>2.6143790849673201E-3</v>
      </c>
      <c r="I227" s="14">
        <v>168</v>
      </c>
    </row>
    <row r="228" spans="1:9" x14ac:dyDescent="0.2">
      <c r="A228" s="4" t="s">
        <v>352</v>
      </c>
      <c r="B228" s="26" t="s">
        <v>350</v>
      </c>
      <c r="C228" s="26" t="s">
        <v>351</v>
      </c>
      <c r="D228" s="26" t="s">
        <v>157</v>
      </c>
      <c r="E228" s="13">
        <v>1</v>
      </c>
      <c r="F228" s="26">
        <v>1990</v>
      </c>
      <c r="G228" s="35">
        <v>42727</v>
      </c>
      <c r="H228" s="33">
        <f t="shared" si="1"/>
        <v>4.0460628695922814E-4</v>
      </c>
      <c r="I228" s="14">
        <v>26</v>
      </c>
    </row>
    <row r="229" spans="1:9" x14ac:dyDescent="0.2">
      <c r="A229" s="4" t="s">
        <v>353</v>
      </c>
      <c r="B229" s="26" t="s">
        <v>354</v>
      </c>
      <c r="C229" s="26" t="s">
        <v>351</v>
      </c>
      <c r="D229" s="26" t="s">
        <v>157</v>
      </c>
      <c r="E229" s="13">
        <v>1</v>
      </c>
      <c r="F229" s="26">
        <v>1984</v>
      </c>
      <c r="G229" s="35">
        <v>42727</v>
      </c>
      <c r="H229" s="33">
        <f t="shared" si="1"/>
        <v>4.9797696856520386E-4</v>
      </c>
      <c r="I229" s="14">
        <v>32</v>
      </c>
    </row>
    <row r="230" spans="1:9" x14ac:dyDescent="0.2">
      <c r="A230" s="4" t="s">
        <v>355</v>
      </c>
      <c r="B230" s="26" t="s">
        <v>356</v>
      </c>
      <c r="C230" s="26" t="s">
        <v>351</v>
      </c>
      <c r="D230" s="26" t="s">
        <v>157</v>
      </c>
      <c r="E230" s="13">
        <v>1</v>
      </c>
      <c r="F230" s="26">
        <v>1994</v>
      </c>
      <c r="G230" s="35">
        <v>42727</v>
      </c>
      <c r="H230" s="33">
        <f t="shared" si="1"/>
        <v>3.1123560535325243E-4</v>
      </c>
      <c r="I230" s="14">
        <v>20</v>
      </c>
    </row>
    <row r="231" spans="1:9" x14ac:dyDescent="0.2">
      <c r="A231" s="4" t="s">
        <v>357</v>
      </c>
      <c r="B231" s="26" t="s">
        <v>358</v>
      </c>
      <c r="C231" s="26" t="s">
        <v>351</v>
      </c>
      <c r="D231" s="26" t="s">
        <v>157</v>
      </c>
      <c r="E231" s="13">
        <v>1</v>
      </c>
      <c r="F231" s="26" t="s">
        <v>359</v>
      </c>
      <c r="G231" s="35">
        <v>42727</v>
      </c>
      <c r="H231" s="33">
        <f t="shared" si="1"/>
        <v>3.8904450669156551E-4</v>
      </c>
      <c r="I231" s="14">
        <v>25</v>
      </c>
    </row>
    <row r="232" spans="1:9" x14ac:dyDescent="0.2">
      <c r="A232" s="4" t="s">
        <v>365</v>
      </c>
      <c r="B232" s="26" t="s">
        <v>38</v>
      </c>
      <c r="C232" s="26" t="s">
        <v>8</v>
      </c>
      <c r="D232" s="26" t="s">
        <v>157</v>
      </c>
      <c r="E232" s="13">
        <v>1</v>
      </c>
      <c r="F232" s="26">
        <v>1971</v>
      </c>
      <c r="G232" s="35">
        <v>42794</v>
      </c>
      <c r="H232" s="33">
        <f t="shared" si="1"/>
        <v>4.9797696856520386E-4</v>
      </c>
      <c r="I232" s="14">
        <v>32</v>
      </c>
    </row>
    <row r="233" spans="1:9" x14ac:dyDescent="0.2">
      <c r="A233" s="4" t="s">
        <v>420</v>
      </c>
      <c r="B233" s="26" t="s">
        <v>177</v>
      </c>
      <c r="C233" s="26" t="s">
        <v>6</v>
      </c>
      <c r="D233" s="26" t="s">
        <v>157</v>
      </c>
      <c r="E233" s="13">
        <v>1</v>
      </c>
      <c r="F233" s="26">
        <v>1975</v>
      </c>
      <c r="G233" s="35">
        <v>42858</v>
      </c>
      <c r="H233" s="33">
        <f t="shared" si="1"/>
        <v>4.1394335511982568E-3</v>
      </c>
      <c r="I233" s="14">
        <v>266</v>
      </c>
    </row>
    <row r="234" spans="1:9" x14ac:dyDescent="0.2">
      <c r="A234" s="4" t="s">
        <v>366</v>
      </c>
      <c r="B234" s="26" t="s">
        <v>367</v>
      </c>
      <c r="C234" s="26" t="s">
        <v>8</v>
      </c>
      <c r="D234" s="26" t="s">
        <v>157</v>
      </c>
      <c r="E234" s="13">
        <v>1</v>
      </c>
      <c r="F234" s="26">
        <v>1977</v>
      </c>
      <c r="G234" s="35">
        <v>42887</v>
      </c>
      <c r="H234" s="33">
        <f t="shared" si="1"/>
        <v>6.847183317771553E-4</v>
      </c>
      <c r="I234" s="14">
        <v>44</v>
      </c>
    </row>
    <row r="235" spans="1:9" x14ac:dyDescent="0.2">
      <c r="A235" s="4" t="s">
        <v>380</v>
      </c>
      <c r="B235" s="26" t="s">
        <v>378</v>
      </c>
      <c r="C235" s="26" t="s">
        <v>351</v>
      </c>
      <c r="D235" s="26" t="s">
        <v>157</v>
      </c>
      <c r="E235" s="36">
        <v>1</v>
      </c>
      <c r="F235" s="26">
        <v>1996</v>
      </c>
      <c r="G235" s="35">
        <v>42928</v>
      </c>
      <c r="H235" s="33">
        <f t="shared" si="1"/>
        <v>1.5250544662309367E-3</v>
      </c>
      <c r="I235" s="37">
        <v>98</v>
      </c>
    </row>
    <row r="236" spans="1:9" x14ac:dyDescent="0.2">
      <c r="A236" s="4" t="s">
        <v>379</v>
      </c>
      <c r="B236" s="26" t="s">
        <v>378</v>
      </c>
      <c r="C236" s="26" t="s">
        <v>351</v>
      </c>
      <c r="D236" s="26" t="s">
        <v>157</v>
      </c>
      <c r="E236" s="36">
        <v>1</v>
      </c>
      <c r="F236" s="26">
        <v>1996</v>
      </c>
      <c r="G236" s="35">
        <v>42928</v>
      </c>
      <c r="H236" s="33">
        <f t="shared" si="1"/>
        <v>6.847183317771553E-4</v>
      </c>
      <c r="I236" s="37">
        <v>44</v>
      </c>
    </row>
    <row r="237" spans="1:9" x14ac:dyDescent="0.2">
      <c r="A237" s="4" t="s">
        <v>370</v>
      </c>
      <c r="B237" s="26" t="s">
        <v>369</v>
      </c>
      <c r="C237" s="26" t="s">
        <v>351</v>
      </c>
      <c r="D237" s="26" t="s">
        <v>157</v>
      </c>
      <c r="E237" s="36">
        <v>1</v>
      </c>
      <c r="F237" s="26">
        <v>1999</v>
      </c>
      <c r="G237" s="35">
        <v>42928</v>
      </c>
      <c r="H237" s="33">
        <f t="shared" si="1"/>
        <v>2.6455026455026457E-4</v>
      </c>
      <c r="I237" s="37">
        <f>18-1</f>
        <v>17</v>
      </c>
    </row>
    <row r="238" spans="1:9" x14ac:dyDescent="0.2">
      <c r="A238" s="4" t="s">
        <v>371</v>
      </c>
      <c r="B238" s="26" t="s">
        <v>369</v>
      </c>
      <c r="C238" s="26" t="s">
        <v>351</v>
      </c>
      <c r="D238" s="26" t="s">
        <v>157</v>
      </c>
      <c r="E238" s="36">
        <v>1</v>
      </c>
      <c r="F238" s="26">
        <v>1999</v>
      </c>
      <c r="G238" s="35">
        <v>42928</v>
      </c>
      <c r="H238" s="33">
        <f t="shared" si="1"/>
        <v>5.7578586990351694E-4</v>
      </c>
      <c r="I238" s="37">
        <v>37</v>
      </c>
    </row>
    <row r="239" spans="1:9" x14ac:dyDescent="0.2">
      <c r="A239" s="4" t="s">
        <v>371</v>
      </c>
      <c r="B239" s="26" t="s">
        <v>369</v>
      </c>
      <c r="C239" s="26" t="s">
        <v>351</v>
      </c>
      <c r="D239" s="26" t="s">
        <v>157</v>
      </c>
      <c r="E239" s="36">
        <v>1</v>
      </c>
      <c r="F239" s="26">
        <v>1999</v>
      </c>
      <c r="G239" s="35">
        <v>42928</v>
      </c>
      <c r="H239" s="33">
        <f t="shared" si="1"/>
        <v>3.8904450669156551E-4</v>
      </c>
      <c r="I239" s="37">
        <f>26-1</f>
        <v>25</v>
      </c>
    </row>
    <row r="240" spans="1:9" x14ac:dyDescent="0.2">
      <c r="A240" s="4" t="s">
        <v>372</v>
      </c>
      <c r="B240" s="26" t="s">
        <v>369</v>
      </c>
      <c r="C240" s="26" t="s">
        <v>351</v>
      </c>
      <c r="D240" s="26" t="s">
        <v>157</v>
      </c>
      <c r="E240" s="36">
        <v>1</v>
      </c>
      <c r="F240" s="26">
        <v>1999</v>
      </c>
      <c r="G240" s="35">
        <v>42928</v>
      </c>
      <c r="H240" s="33">
        <f t="shared" si="1"/>
        <v>2.1786492374727668E-4</v>
      </c>
      <c r="I240" s="37">
        <v>14</v>
      </c>
    </row>
    <row r="241" spans="1:9" x14ac:dyDescent="0.2">
      <c r="A241" s="4" t="s">
        <v>372</v>
      </c>
      <c r="B241" s="26" t="s">
        <v>369</v>
      </c>
      <c r="C241" s="26" t="s">
        <v>351</v>
      </c>
      <c r="D241" s="26" t="s">
        <v>157</v>
      </c>
      <c r="E241" s="36">
        <v>1</v>
      </c>
      <c r="F241" s="26">
        <v>1999</v>
      </c>
      <c r="G241" s="35">
        <v>42928</v>
      </c>
      <c r="H241" s="33">
        <f t="shared" si="1"/>
        <v>6.3803299097416749E-4</v>
      </c>
      <c r="I241" s="37">
        <v>41</v>
      </c>
    </row>
    <row r="242" spans="1:9" x14ac:dyDescent="0.2">
      <c r="A242" s="4" t="s">
        <v>373</v>
      </c>
      <c r="B242" s="26" t="s">
        <v>369</v>
      </c>
      <c r="C242" s="26" t="s">
        <v>351</v>
      </c>
      <c r="D242" s="26" t="s">
        <v>157</v>
      </c>
      <c r="E242" s="36">
        <v>1</v>
      </c>
      <c r="F242" s="26">
        <v>1999</v>
      </c>
      <c r="G242" s="35">
        <v>42928</v>
      </c>
      <c r="H242" s="33">
        <f t="shared" si="1"/>
        <v>4.0460628695922814E-4</v>
      </c>
      <c r="I242" s="37">
        <v>26</v>
      </c>
    </row>
    <row r="243" spans="1:9" x14ac:dyDescent="0.2">
      <c r="A243" s="4" t="s">
        <v>374</v>
      </c>
      <c r="B243" s="26" t="s">
        <v>375</v>
      </c>
      <c r="C243" s="26" t="s">
        <v>351</v>
      </c>
      <c r="D243" s="26" t="s">
        <v>157</v>
      </c>
      <c r="E243" s="36">
        <v>1</v>
      </c>
      <c r="F243" s="26">
        <v>1960</v>
      </c>
      <c r="G243" s="35">
        <v>42928</v>
      </c>
      <c r="H243" s="33">
        <f t="shared" si="1"/>
        <v>1.0893246187363835E-3</v>
      </c>
      <c r="I243" s="37">
        <v>70</v>
      </c>
    </row>
    <row r="244" spans="1:9" x14ac:dyDescent="0.2">
      <c r="A244" s="4" t="s">
        <v>376</v>
      </c>
      <c r="B244" s="26" t="s">
        <v>375</v>
      </c>
      <c r="C244" s="26" t="s">
        <v>351</v>
      </c>
      <c r="D244" s="26" t="s">
        <v>157</v>
      </c>
      <c r="E244" s="39">
        <v>1</v>
      </c>
      <c r="F244" s="26">
        <v>1960</v>
      </c>
      <c r="G244" s="35">
        <v>42928</v>
      </c>
      <c r="H244" s="33">
        <f t="shared" si="1"/>
        <v>8.7145969498910673E-4</v>
      </c>
      <c r="I244" s="32">
        <v>56</v>
      </c>
    </row>
    <row r="245" spans="1:9" x14ac:dyDescent="0.2">
      <c r="A245" s="4" t="s">
        <v>376</v>
      </c>
      <c r="B245" s="26" t="s">
        <v>375</v>
      </c>
      <c r="C245" s="26" t="s">
        <v>351</v>
      </c>
      <c r="D245" s="26" t="s">
        <v>157</v>
      </c>
      <c r="E245" s="36">
        <v>1</v>
      </c>
      <c r="F245" s="26">
        <v>1960</v>
      </c>
      <c r="G245" s="35">
        <v>42928</v>
      </c>
      <c r="H245" s="33">
        <f t="shared" si="1"/>
        <v>8.7145969498910673E-4</v>
      </c>
      <c r="I245" s="37">
        <v>56</v>
      </c>
    </row>
    <row r="246" spans="1:9" x14ac:dyDescent="0.2">
      <c r="A246" s="4" t="s">
        <v>377</v>
      </c>
      <c r="B246" s="26" t="s">
        <v>375</v>
      </c>
      <c r="C246" s="26" t="s">
        <v>351</v>
      </c>
      <c r="D246" s="26" t="s">
        <v>157</v>
      </c>
      <c r="E246" s="36">
        <v>1</v>
      </c>
      <c r="F246" s="26">
        <v>1960</v>
      </c>
      <c r="G246" s="35">
        <v>42928</v>
      </c>
      <c r="H246" s="33">
        <f t="shared" si="1"/>
        <v>1.0893246187363835E-3</v>
      </c>
      <c r="I246" s="37">
        <v>70</v>
      </c>
    </row>
    <row r="247" spans="1:9" x14ac:dyDescent="0.2">
      <c r="A247" s="4" t="s">
        <v>383</v>
      </c>
      <c r="B247" s="26" t="s">
        <v>384</v>
      </c>
      <c r="C247" s="26" t="s">
        <v>351</v>
      </c>
      <c r="D247" s="26" t="s">
        <v>157</v>
      </c>
      <c r="E247" s="36">
        <v>1</v>
      </c>
      <c r="F247" s="26">
        <v>1985</v>
      </c>
      <c r="G247" s="35">
        <v>42928</v>
      </c>
      <c r="H247" s="33">
        <f t="shared" si="1"/>
        <v>9.3370681605975728E-4</v>
      </c>
      <c r="I247" s="37">
        <v>60</v>
      </c>
    </row>
    <row r="248" spans="1:9" x14ac:dyDescent="0.2">
      <c r="A248" s="4" t="s">
        <v>385</v>
      </c>
      <c r="B248" s="26" t="s">
        <v>386</v>
      </c>
      <c r="C248" s="26" t="s">
        <v>351</v>
      </c>
      <c r="D248" s="26" t="s">
        <v>157</v>
      </c>
      <c r="E248" s="36">
        <v>1</v>
      </c>
      <c r="F248" s="26">
        <v>1993</v>
      </c>
      <c r="G248" s="35">
        <v>42928</v>
      </c>
      <c r="H248" s="33">
        <f t="shared" si="1"/>
        <v>1.30718954248366E-3</v>
      </c>
      <c r="I248" s="37">
        <v>84</v>
      </c>
    </row>
    <row r="249" spans="1:9" x14ac:dyDescent="0.2">
      <c r="A249" s="4" t="s">
        <v>389</v>
      </c>
      <c r="B249" s="26" t="s">
        <v>390</v>
      </c>
      <c r="C249" s="26" t="s">
        <v>351</v>
      </c>
      <c r="D249" s="26" t="s">
        <v>157</v>
      </c>
      <c r="E249" s="36">
        <v>1</v>
      </c>
      <c r="F249" s="26">
        <v>1983</v>
      </c>
      <c r="G249" s="35">
        <v>42928</v>
      </c>
      <c r="H249" s="33">
        <f t="shared" si="1"/>
        <v>5.135387488328665E-4</v>
      </c>
      <c r="I249" s="37">
        <v>33</v>
      </c>
    </row>
    <row r="250" spans="1:9" x14ac:dyDescent="0.2">
      <c r="A250" s="4" t="s">
        <v>387</v>
      </c>
      <c r="B250" s="26" t="s">
        <v>388</v>
      </c>
      <c r="C250" s="26" t="s">
        <v>351</v>
      </c>
      <c r="D250" s="26" t="s">
        <v>157</v>
      </c>
      <c r="E250" s="36">
        <v>1</v>
      </c>
      <c r="F250" s="26">
        <v>2000</v>
      </c>
      <c r="G250" s="35">
        <v>42928</v>
      </c>
      <c r="H250" s="33">
        <f t="shared" si="1"/>
        <v>2.1786492374727668E-4</v>
      </c>
      <c r="I250" s="37">
        <v>14</v>
      </c>
    </row>
    <row r="251" spans="1:9" x14ac:dyDescent="0.2">
      <c r="A251" s="4" t="s">
        <v>368</v>
      </c>
      <c r="B251" s="26" t="s">
        <v>369</v>
      </c>
      <c r="C251" s="26" t="s">
        <v>351</v>
      </c>
      <c r="D251" s="26" t="s">
        <v>157</v>
      </c>
      <c r="E251" s="36">
        <v>1</v>
      </c>
      <c r="F251" s="26">
        <v>1999</v>
      </c>
      <c r="G251" s="35">
        <v>42928</v>
      </c>
      <c r="H251" s="33">
        <f t="shared" si="1"/>
        <v>6.5359477124183002E-4</v>
      </c>
      <c r="I251" s="37">
        <f>43-1</f>
        <v>42</v>
      </c>
    </row>
    <row r="252" spans="1:9" x14ac:dyDescent="0.2">
      <c r="A252" s="4" t="s">
        <v>391</v>
      </c>
      <c r="B252" s="26" t="s">
        <v>369</v>
      </c>
      <c r="C252" s="26" t="s">
        <v>351</v>
      </c>
      <c r="D252" s="26" t="s">
        <v>157</v>
      </c>
      <c r="E252" s="36">
        <v>1</v>
      </c>
      <c r="F252" s="26">
        <v>1999</v>
      </c>
      <c r="G252" s="35">
        <v>42928</v>
      </c>
      <c r="H252" s="33">
        <f t="shared" si="1"/>
        <v>7.1584189231248057E-4</v>
      </c>
      <c r="I252" s="37">
        <v>46</v>
      </c>
    </row>
    <row r="253" spans="1:9" x14ac:dyDescent="0.2">
      <c r="A253" s="4" t="s">
        <v>381</v>
      </c>
      <c r="B253" s="26" t="s">
        <v>382</v>
      </c>
      <c r="C253" s="26" t="s">
        <v>351</v>
      </c>
      <c r="D253" s="26" t="s">
        <v>157</v>
      </c>
      <c r="E253" s="36">
        <v>1</v>
      </c>
      <c r="F253" s="26">
        <v>2006</v>
      </c>
      <c r="G253" s="35">
        <v>42928</v>
      </c>
      <c r="H253" s="33">
        <f t="shared" si="1"/>
        <v>1.8674136321195143E-4</v>
      </c>
      <c r="I253" s="37">
        <v>12</v>
      </c>
    </row>
    <row r="254" spans="1:9" x14ac:dyDescent="0.2">
      <c r="A254" s="4" t="s">
        <v>396</v>
      </c>
      <c r="B254" s="26" t="s">
        <v>356</v>
      </c>
      <c r="C254" s="26" t="s">
        <v>351</v>
      </c>
      <c r="D254" s="26" t="s">
        <v>157</v>
      </c>
      <c r="E254" s="36">
        <v>1</v>
      </c>
      <c r="F254" s="26">
        <v>1985</v>
      </c>
      <c r="G254" s="35">
        <v>42955</v>
      </c>
      <c r="H254" s="33">
        <f t="shared" ref="H254:H317" si="2">I254/$I$546</f>
        <v>8.8702147525676937E-4</v>
      </c>
      <c r="I254" s="37">
        <v>57</v>
      </c>
    </row>
    <row r="255" spans="1:9" x14ac:dyDescent="0.2">
      <c r="A255" s="4" t="s">
        <v>394</v>
      </c>
      <c r="B255" s="26" t="s">
        <v>394</v>
      </c>
      <c r="C255" s="26" t="s">
        <v>351</v>
      </c>
      <c r="D255" s="26" t="s">
        <v>157</v>
      </c>
      <c r="E255" s="36">
        <v>1</v>
      </c>
      <c r="F255" s="26">
        <v>1977</v>
      </c>
      <c r="G255" s="35">
        <v>42972</v>
      </c>
      <c r="H255" s="33">
        <f t="shared" si="2"/>
        <v>4.3572984749455336E-4</v>
      </c>
      <c r="I255" s="37">
        <v>28</v>
      </c>
    </row>
    <row r="256" spans="1:9" x14ac:dyDescent="0.2">
      <c r="A256" s="4" t="s">
        <v>395</v>
      </c>
      <c r="B256" s="26" t="s">
        <v>356</v>
      </c>
      <c r="C256" s="26" t="s">
        <v>351</v>
      </c>
      <c r="D256" s="26" t="s">
        <v>157</v>
      </c>
      <c r="E256" s="36">
        <v>1</v>
      </c>
      <c r="F256" s="26">
        <v>1977</v>
      </c>
      <c r="G256" s="35">
        <v>42972</v>
      </c>
      <c r="H256" s="33">
        <f t="shared" si="2"/>
        <v>3.5792094615624029E-4</v>
      </c>
      <c r="I256" s="37">
        <v>23</v>
      </c>
    </row>
    <row r="257" spans="1:9" x14ac:dyDescent="0.2">
      <c r="A257" s="4" t="s">
        <v>392</v>
      </c>
      <c r="B257" s="26" t="s">
        <v>393</v>
      </c>
      <c r="C257" s="26" t="s">
        <v>351</v>
      </c>
      <c r="D257" s="26" t="s">
        <v>157</v>
      </c>
      <c r="E257" s="36">
        <v>1</v>
      </c>
      <c r="F257" s="26">
        <v>1985</v>
      </c>
      <c r="G257" s="35">
        <v>42972</v>
      </c>
      <c r="H257" s="33">
        <f t="shared" si="2"/>
        <v>4.0460628695922814E-4</v>
      </c>
      <c r="I257" s="37">
        <v>26</v>
      </c>
    </row>
    <row r="258" spans="1:9" x14ac:dyDescent="0.2">
      <c r="A258" s="4" t="s">
        <v>397</v>
      </c>
      <c r="B258" s="26" t="s">
        <v>398</v>
      </c>
      <c r="C258" s="26" t="s">
        <v>238</v>
      </c>
      <c r="D258" s="26" t="s">
        <v>157</v>
      </c>
      <c r="E258" s="36">
        <v>1</v>
      </c>
      <c r="F258" s="26">
        <v>2013</v>
      </c>
      <c r="G258" s="35">
        <v>43056</v>
      </c>
      <c r="H258" s="33">
        <f t="shared" si="2"/>
        <v>2.4898848428260193E-4</v>
      </c>
      <c r="I258" s="37">
        <v>16</v>
      </c>
    </row>
    <row r="259" spans="1:9" x14ac:dyDescent="0.2">
      <c r="A259" s="4" t="s">
        <v>399</v>
      </c>
      <c r="B259" s="26" t="s">
        <v>398</v>
      </c>
      <c r="C259" s="26" t="s">
        <v>238</v>
      </c>
      <c r="D259" s="26" t="s">
        <v>157</v>
      </c>
      <c r="E259" s="36">
        <v>1</v>
      </c>
      <c r="F259" s="26">
        <v>2016</v>
      </c>
      <c r="G259" s="35">
        <v>43066</v>
      </c>
      <c r="H259" s="33">
        <f t="shared" si="2"/>
        <v>4.0460628695922814E-4</v>
      </c>
      <c r="I259" s="37">
        <v>26</v>
      </c>
    </row>
    <row r="260" spans="1:9" x14ac:dyDescent="0.2">
      <c r="A260" s="4" t="s">
        <v>400</v>
      </c>
      <c r="B260" s="26" t="s">
        <v>398</v>
      </c>
      <c r="C260" s="26" t="s">
        <v>238</v>
      </c>
      <c r="D260" s="26" t="s">
        <v>157</v>
      </c>
      <c r="E260" s="36">
        <v>1</v>
      </c>
      <c r="F260" s="26">
        <v>2016</v>
      </c>
      <c r="G260" s="35">
        <v>43066</v>
      </c>
      <c r="H260" s="33">
        <f t="shared" si="2"/>
        <v>4.6685340802987864E-4</v>
      </c>
      <c r="I260" s="37">
        <v>30</v>
      </c>
    </row>
    <row r="261" spans="1:9" x14ac:dyDescent="0.2">
      <c r="A261" s="4" t="s">
        <v>403</v>
      </c>
      <c r="B261" s="26" t="s">
        <v>404</v>
      </c>
      <c r="C261" s="26" t="s">
        <v>351</v>
      </c>
      <c r="D261" s="26" t="s">
        <v>157</v>
      </c>
      <c r="E261" s="36">
        <v>1</v>
      </c>
      <c r="F261" s="26">
        <v>1986</v>
      </c>
      <c r="G261" s="35">
        <v>43070</v>
      </c>
      <c r="H261" s="33">
        <f t="shared" si="2"/>
        <v>3.2679738562091501E-4</v>
      </c>
      <c r="I261" s="37">
        <v>21</v>
      </c>
    </row>
    <row r="262" spans="1:9" x14ac:dyDescent="0.2">
      <c r="A262" s="4" t="s">
        <v>405</v>
      </c>
      <c r="B262" s="26" t="s">
        <v>411</v>
      </c>
      <c r="C262" s="26" t="s">
        <v>351</v>
      </c>
      <c r="D262" s="26" t="s">
        <v>157</v>
      </c>
      <c r="E262" s="36">
        <v>1</v>
      </c>
      <c r="F262" s="26">
        <v>2007</v>
      </c>
      <c r="G262" s="35">
        <v>43070</v>
      </c>
      <c r="H262" s="33">
        <f t="shared" si="2"/>
        <v>7.0028011204481793E-4</v>
      </c>
      <c r="I262" s="37">
        <v>45</v>
      </c>
    </row>
    <row r="263" spans="1:9" x14ac:dyDescent="0.2">
      <c r="A263" s="4" t="s">
        <v>406</v>
      </c>
      <c r="B263" s="26" t="s">
        <v>410</v>
      </c>
      <c r="C263" s="26" t="s">
        <v>351</v>
      </c>
      <c r="D263" s="26" t="s">
        <v>157</v>
      </c>
      <c r="E263" s="36">
        <v>1</v>
      </c>
      <c r="F263" s="26">
        <v>1995</v>
      </c>
      <c r="G263" s="35">
        <v>43070</v>
      </c>
      <c r="H263" s="33">
        <f t="shared" si="2"/>
        <v>7.7808901338313101E-4</v>
      </c>
      <c r="I263" s="37">
        <v>50</v>
      </c>
    </row>
    <row r="264" spans="1:9" collapsed="1" x14ac:dyDescent="0.2">
      <c r="A264" s="4" t="s">
        <v>407</v>
      </c>
      <c r="B264" s="26" t="s">
        <v>410</v>
      </c>
      <c r="C264" s="26" t="s">
        <v>351</v>
      </c>
      <c r="D264" s="26" t="s">
        <v>157</v>
      </c>
      <c r="E264" s="36">
        <v>1</v>
      </c>
      <c r="F264" s="26">
        <v>1999</v>
      </c>
      <c r="G264" s="35">
        <v>43070</v>
      </c>
      <c r="H264" s="33">
        <f t="shared" si="2"/>
        <v>3.1123560535325243E-4</v>
      </c>
      <c r="I264" s="37">
        <v>20</v>
      </c>
    </row>
    <row r="265" spans="1:9" x14ac:dyDescent="0.2">
      <c r="A265" s="4" t="s">
        <v>408</v>
      </c>
      <c r="B265" s="26" t="s">
        <v>409</v>
      </c>
      <c r="C265" s="26" t="s">
        <v>351</v>
      </c>
      <c r="D265" s="26" t="s">
        <v>157</v>
      </c>
      <c r="E265" s="36">
        <v>1</v>
      </c>
      <c r="F265" s="26">
        <v>2002</v>
      </c>
      <c r="G265" s="35">
        <v>43070</v>
      </c>
      <c r="H265" s="33">
        <f t="shared" si="2"/>
        <v>4.9797696856520386E-4</v>
      </c>
      <c r="I265" s="37">
        <v>32</v>
      </c>
    </row>
    <row r="266" spans="1:9" collapsed="1" x14ac:dyDescent="0.2">
      <c r="A266" s="4" t="s">
        <v>415</v>
      </c>
      <c r="B266" s="26" t="s">
        <v>417</v>
      </c>
      <c r="C266" s="26" t="s">
        <v>351</v>
      </c>
      <c r="D266" s="26" t="s">
        <v>157</v>
      </c>
      <c r="E266" s="36">
        <v>1</v>
      </c>
      <c r="F266" s="26">
        <v>1985</v>
      </c>
      <c r="G266" s="35">
        <v>43070</v>
      </c>
      <c r="H266" s="33">
        <f t="shared" si="2"/>
        <v>7.3140367258014321E-4</v>
      </c>
      <c r="I266" s="37">
        <v>47</v>
      </c>
    </row>
    <row r="267" spans="1:9" x14ac:dyDescent="0.2">
      <c r="A267" s="4" t="s">
        <v>416</v>
      </c>
      <c r="B267" s="26" t="s">
        <v>418</v>
      </c>
      <c r="C267" s="26" t="s">
        <v>351</v>
      </c>
      <c r="D267" s="26" t="s">
        <v>157</v>
      </c>
      <c r="E267" s="36">
        <v>1</v>
      </c>
      <c r="F267" s="26">
        <v>1992</v>
      </c>
      <c r="G267" s="35">
        <v>43070</v>
      </c>
      <c r="H267" s="33">
        <f t="shared" si="2"/>
        <v>4.8241518829754122E-4</v>
      </c>
      <c r="I267" s="37">
        <v>31</v>
      </c>
    </row>
    <row r="268" spans="1:9" x14ac:dyDescent="0.2">
      <c r="A268" s="4" t="s">
        <v>401</v>
      </c>
      <c r="B268" s="26" t="s">
        <v>402</v>
      </c>
      <c r="C268" s="26" t="s">
        <v>351</v>
      </c>
      <c r="D268" s="26" t="s">
        <v>157</v>
      </c>
      <c r="E268" s="36">
        <v>1</v>
      </c>
      <c r="F268" s="26">
        <v>2007</v>
      </c>
      <c r="G268" s="35">
        <v>43070</v>
      </c>
      <c r="H268" s="33">
        <f t="shared" si="2"/>
        <v>7.1584189231248057E-4</v>
      </c>
      <c r="I268" s="37">
        <v>46</v>
      </c>
    </row>
    <row r="269" spans="1:9" x14ac:dyDescent="0.2">
      <c r="A269" s="4" t="s">
        <v>412</v>
      </c>
      <c r="B269" s="26" t="s">
        <v>413</v>
      </c>
      <c r="C269" s="26" t="s">
        <v>351</v>
      </c>
      <c r="D269" s="26" t="s">
        <v>157</v>
      </c>
      <c r="E269" s="36">
        <v>1</v>
      </c>
      <c r="F269" s="26">
        <v>1969</v>
      </c>
      <c r="G269" s="35">
        <v>43070</v>
      </c>
      <c r="H269" s="33">
        <f t="shared" si="2"/>
        <v>2.9878618113912229E-3</v>
      </c>
      <c r="I269" s="37">
        <v>192</v>
      </c>
    </row>
    <row r="270" spans="1:9" x14ac:dyDescent="0.2">
      <c r="A270" s="4" t="s">
        <v>419</v>
      </c>
      <c r="B270" s="26" t="s">
        <v>414</v>
      </c>
      <c r="C270" s="26" t="s">
        <v>351</v>
      </c>
      <c r="D270" s="26" t="s">
        <v>157</v>
      </c>
      <c r="E270" s="36">
        <v>1</v>
      </c>
      <c r="F270" s="26">
        <v>1997</v>
      </c>
      <c r="G270" s="35">
        <v>43070</v>
      </c>
      <c r="H270" s="33">
        <f t="shared" si="2"/>
        <v>8.7145969498910673E-4</v>
      </c>
      <c r="I270" s="37">
        <v>56</v>
      </c>
    </row>
    <row r="271" spans="1:9" x14ac:dyDescent="0.2">
      <c r="A271" s="4" t="s">
        <v>424</v>
      </c>
      <c r="B271" s="26" t="s">
        <v>280</v>
      </c>
      <c r="C271" s="26" t="s">
        <v>8</v>
      </c>
      <c r="D271" s="26" t="s">
        <v>157</v>
      </c>
      <c r="E271" s="36">
        <v>1</v>
      </c>
      <c r="F271" s="26">
        <v>2017</v>
      </c>
      <c r="G271" s="35">
        <v>43319</v>
      </c>
      <c r="H271" s="33">
        <f t="shared" si="2"/>
        <v>1.4005602240896359E-3</v>
      </c>
      <c r="I271" s="37">
        <v>90</v>
      </c>
    </row>
    <row r="272" spans="1:9" x14ac:dyDescent="0.2">
      <c r="A272" s="4" t="s">
        <v>427</v>
      </c>
      <c r="B272" s="26" t="s">
        <v>31</v>
      </c>
      <c r="C272" s="26" t="s">
        <v>8</v>
      </c>
      <c r="D272" s="26" t="s">
        <v>157</v>
      </c>
      <c r="E272" s="36">
        <v>1</v>
      </c>
      <c r="F272" s="26">
        <v>1954</v>
      </c>
      <c r="G272" s="35">
        <v>43370</v>
      </c>
      <c r="H272" s="33">
        <f t="shared" si="2"/>
        <v>1.7117958294428882E-4</v>
      </c>
      <c r="I272" s="37">
        <v>11</v>
      </c>
    </row>
    <row r="273" spans="1:9" x14ac:dyDescent="0.2">
      <c r="A273" s="4" t="s">
        <v>425</v>
      </c>
      <c r="B273" s="26" t="s">
        <v>43</v>
      </c>
      <c r="C273" s="26" t="s">
        <v>8</v>
      </c>
      <c r="D273" s="26" t="s">
        <v>157</v>
      </c>
      <c r="E273" s="36">
        <v>1</v>
      </c>
      <c r="F273" s="26">
        <v>2018</v>
      </c>
      <c r="G273" s="35">
        <v>43370</v>
      </c>
      <c r="H273" s="33">
        <f t="shared" si="2"/>
        <v>4.1861188920012445E-3</v>
      </c>
      <c r="I273" s="37">
        <v>269</v>
      </c>
    </row>
    <row r="274" spans="1:9" x14ac:dyDescent="0.2">
      <c r="A274" s="4" t="s">
        <v>426</v>
      </c>
      <c r="B274" s="26" t="s">
        <v>31</v>
      </c>
      <c r="C274" s="26" t="s">
        <v>8</v>
      </c>
      <c r="D274" s="26" t="s">
        <v>157</v>
      </c>
      <c r="E274" s="36">
        <v>1</v>
      </c>
      <c r="F274" s="26">
        <v>1966</v>
      </c>
      <c r="G274" s="35">
        <v>43437</v>
      </c>
      <c r="H274" s="33">
        <f t="shared" si="2"/>
        <v>3.8904450669156551E-4</v>
      </c>
      <c r="I274" s="37">
        <v>25</v>
      </c>
    </row>
    <row r="275" spans="1:9" x14ac:dyDescent="0.2">
      <c r="A275" s="4" t="s">
        <v>451</v>
      </c>
      <c r="B275" s="26" t="s">
        <v>428</v>
      </c>
      <c r="C275" s="26" t="s">
        <v>351</v>
      </c>
      <c r="D275" s="26" t="s">
        <v>157</v>
      </c>
      <c r="E275" s="36">
        <v>1</v>
      </c>
      <c r="F275" s="26">
        <v>1963</v>
      </c>
      <c r="G275" s="35">
        <v>43437</v>
      </c>
      <c r="H275" s="33">
        <f t="shared" si="2"/>
        <v>1.3694366635543106E-3</v>
      </c>
      <c r="I275" s="37">
        <v>88</v>
      </c>
    </row>
    <row r="276" spans="1:9" x14ac:dyDescent="0.2">
      <c r="A276" s="4" t="s">
        <v>452</v>
      </c>
      <c r="B276" s="26" t="s">
        <v>429</v>
      </c>
      <c r="C276" s="26" t="s">
        <v>351</v>
      </c>
      <c r="D276" s="26" t="s">
        <v>157</v>
      </c>
      <c r="E276" s="36">
        <v>1</v>
      </c>
      <c r="F276" s="26">
        <v>1963</v>
      </c>
      <c r="G276" s="35">
        <v>43437</v>
      </c>
      <c r="H276" s="33">
        <f t="shared" si="2"/>
        <v>6.2247121070650485E-4</v>
      </c>
      <c r="I276" s="37">
        <f>41-1</f>
        <v>40</v>
      </c>
    </row>
    <row r="277" spans="1:9" x14ac:dyDescent="0.2">
      <c r="A277" s="4" t="s">
        <v>453</v>
      </c>
      <c r="B277" s="26" t="s">
        <v>430</v>
      </c>
      <c r="C277" s="26" t="s">
        <v>351</v>
      </c>
      <c r="D277" s="26" t="s">
        <v>157</v>
      </c>
      <c r="E277" s="36">
        <v>1</v>
      </c>
      <c r="F277" s="26">
        <v>1999</v>
      </c>
      <c r="G277" s="35">
        <v>43437</v>
      </c>
      <c r="H277" s="33">
        <f t="shared" si="2"/>
        <v>6.2247121070650485E-4</v>
      </c>
      <c r="I277" s="37">
        <v>40</v>
      </c>
    </row>
    <row r="278" spans="1:9" x14ac:dyDescent="0.2">
      <c r="A278" s="4" t="s">
        <v>454</v>
      </c>
      <c r="B278" s="26" t="s">
        <v>431</v>
      </c>
      <c r="C278" s="26" t="s">
        <v>351</v>
      </c>
      <c r="D278" s="26" t="s">
        <v>157</v>
      </c>
      <c r="E278" s="36">
        <v>1</v>
      </c>
      <c r="F278" s="26">
        <v>2009</v>
      </c>
      <c r="G278" s="35">
        <v>43437</v>
      </c>
      <c r="H278" s="33">
        <f t="shared" si="2"/>
        <v>5.2910052910052914E-4</v>
      </c>
      <c r="I278" s="37">
        <v>34</v>
      </c>
    </row>
    <row r="279" spans="1:9" x14ac:dyDescent="0.2">
      <c r="A279" s="4" t="s">
        <v>455</v>
      </c>
      <c r="B279" s="26" t="s">
        <v>414</v>
      </c>
      <c r="C279" s="26" t="s">
        <v>351</v>
      </c>
      <c r="D279" s="26" t="s">
        <v>157</v>
      </c>
      <c r="E279" s="36">
        <v>1</v>
      </c>
      <c r="F279" s="26">
        <v>2009</v>
      </c>
      <c r="G279" s="35">
        <v>43437</v>
      </c>
      <c r="H279" s="33">
        <f t="shared" si="2"/>
        <v>7.4696545284780574E-4</v>
      </c>
      <c r="I279" s="37">
        <v>48</v>
      </c>
    </row>
    <row r="280" spans="1:9" x14ac:dyDescent="0.2">
      <c r="A280" s="4" t="s">
        <v>456</v>
      </c>
      <c r="B280" s="26" t="s">
        <v>432</v>
      </c>
      <c r="C280" s="26" t="s">
        <v>351</v>
      </c>
      <c r="D280" s="26" t="s">
        <v>157</v>
      </c>
      <c r="E280" s="36">
        <v>1</v>
      </c>
      <c r="F280" s="26">
        <v>2005</v>
      </c>
      <c r="G280" s="35">
        <v>43437</v>
      </c>
      <c r="H280" s="33">
        <f t="shared" si="2"/>
        <v>1.4005602240896358E-4</v>
      </c>
      <c r="I280" s="37">
        <v>9</v>
      </c>
    </row>
    <row r="281" spans="1:9" x14ac:dyDescent="0.2">
      <c r="A281" s="4" t="s">
        <v>433</v>
      </c>
      <c r="B281" s="26" t="s">
        <v>433</v>
      </c>
      <c r="C281" s="26" t="s">
        <v>351</v>
      </c>
      <c r="D281" s="26" t="s">
        <v>157</v>
      </c>
      <c r="E281" s="36">
        <v>1</v>
      </c>
      <c r="F281" s="26">
        <v>2009</v>
      </c>
      <c r="G281" s="35">
        <v>43437</v>
      </c>
      <c r="H281" s="33">
        <f t="shared" si="2"/>
        <v>5.7578586990351694E-4</v>
      </c>
      <c r="I281" s="37">
        <v>37</v>
      </c>
    </row>
    <row r="282" spans="1:9" x14ac:dyDescent="0.2">
      <c r="A282" s="4" t="s">
        <v>457</v>
      </c>
      <c r="B282" s="26" t="s">
        <v>434</v>
      </c>
      <c r="C282" s="26" t="s">
        <v>351</v>
      </c>
      <c r="D282" s="26" t="s">
        <v>157</v>
      </c>
      <c r="E282" s="36">
        <v>1</v>
      </c>
      <c r="F282" s="26">
        <v>2008</v>
      </c>
      <c r="G282" s="35">
        <v>43437</v>
      </c>
      <c r="H282" s="33">
        <f t="shared" si="2"/>
        <v>7.1584189231248057E-4</v>
      </c>
      <c r="I282" s="37">
        <v>46</v>
      </c>
    </row>
    <row r="283" spans="1:9" x14ac:dyDescent="0.2">
      <c r="A283" s="4" t="s">
        <v>458</v>
      </c>
      <c r="B283" s="26" t="s">
        <v>435</v>
      </c>
      <c r="C283" s="26" t="s">
        <v>351</v>
      </c>
      <c r="D283" s="26" t="s">
        <v>157</v>
      </c>
      <c r="E283" s="36">
        <v>1</v>
      </c>
      <c r="F283" s="26">
        <v>1999</v>
      </c>
      <c r="G283" s="35">
        <v>43437</v>
      </c>
      <c r="H283" s="33">
        <f t="shared" si="2"/>
        <v>3.4235916588857765E-4</v>
      </c>
      <c r="I283" s="37">
        <v>22</v>
      </c>
    </row>
    <row r="284" spans="1:9" x14ac:dyDescent="0.2">
      <c r="A284" s="4" t="s">
        <v>459</v>
      </c>
      <c r="B284" s="26" t="s">
        <v>436</v>
      </c>
      <c r="C284" s="26" t="s">
        <v>351</v>
      </c>
      <c r="D284" s="26" t="s">
        <v>157</v>
      </c>
      <c r="E284" s="36">
        <v>1</v>
      </c>
      <c r="F284" s="26">
        <v>2007</v>
      </c>
      <c r="G284" s="35">
        <v>43437</v>
      </c>
      <c r="H284" s="33">
        <f t="shared" si="2"/>
        <v>6.2247121070650485E-4</v>
      </c>
      <c r="I284" s="37">
        <v>40</v>
      </c>
    </row>
    <row r="285" spans="1:9" x14ac:dyDescent="0.2">
      <c r="A285" s="4" t="s">
        <v>460</v>
      </c>
      <c r="B285" s="26" t="s">
        <v>437</v>
      </c>
      <c r="C285" s="26" t="s">
        <v>351</v>
      </c>
      <c r="D285" s="26" t="s">
        <v>157</v>
      </c>
      <c r="E285" s="36">
        <v>1</v>
      </c>
      <c r="F285" s="26">
        <v>1985</v>
      </c>
      <c r="G285" s="35">
        <v>43437</v>
      </c>
      <c r="H285" s="33">
        <f t="shared" si="2"/>
        <v>6.2247121070650485E-4</v>
      </c>
      <c r="I285" s="37">
        <v>40</v>
      </c>
    </row>
    <row r="286" spans="1:9" x14ac:dyDescent="0.2">
      <c r="A286" s="4" t="s">
        <v>461</v>
      </c>
      <c r="B286" s="26" t="s">
        <v>438</v>
      </c>
      <c r="C286" s="26" t="s">
        <v>351</v>
      </c>
      <c r="D286" s="26" t="s">
        <v>157</v>
      </c>
      <c r="E286" s="36">
        <v>1</v>
      </c>
      <c r="F286" s="26">
        <v>1997</v>
      </c>
      <c r="G286" s="35">
        <v>43437</v>
      </c>
      <c r="H286" s="33">
        <f t="shared" si="2"/>
        <v>5.7578586990351694E-4</v>
      </c>
      <c r="I286" s="37">
        <v>37</v>
      </c>
    </row>
    <row r="287" spans="1:9" x14ac:dyDescent="0.2">
      <c r="A287" s="4" t="s">
        <v>462</v>
      </c>
      <c r="B287" s="26" t="s">
        <v>438</v>
      </c>
      <c r="C287" s="26" t="s">
        <v>351</v>
      </c>
      <c r="D287" s="26" t="s">
        <v>157</v>
      </c>
      <c r="E287" s="36">
        <v>1</v>
      </c>
      <c r="F287" s="26">
        <v>2003</v>
      </c>
      <c r="G287" s="35">
        <v>43437</v>
      </c>
      <c r="H287" s="33">
        <f t="shared" si="2"/>
        <v>3.7348272642390287E-4</v>
      </c>
      <c r="I287" s="37">
        <v>24</v>
      </c>
    </row>
    <row r="288" spans="1:9" x14ac:dyDescent="0.2">
      <c r="A288" s="4" t="s">
        <v>463</v>
      </c>
      <c r="B288" s="26" t="s">
        <v>438</v>
      </c>
      <c r="C288" s="26" t="s">
        <v>351</v>
      </c>
      <c r="D288" s="26" t="s">
        <v>157</v>
      </c>
      <c r="E288" s="36">
        <v>1</v>
      </c>
      <c r="F288" s="26">
        <v>2003</v>
      </c>
      <c r="G288" s="35">
        <v>43437</v>
      </c>
      <c r="H288" s="33">
        <f>I288/$I$546</f>
        <v>4.6685340802987864E-4</v>
      </c>
      <c r="I288" s="37">
        <v>30</v>
      </c>
    </row>
    <row r="289" spans="1:9" x14ac:dyDescent="0.2">
      <c r="A289" s="4" t="s">
        <v>464</v>
      </c>
      <c r="B289" s="26" t="s">
        <v>439</v>
      </c>
      <c r="C289" s="26" t="s">
        <v>351</v>
      </c>
      <c r="D289" s="26" t="s">
        <v>157</v>
      </c>
      <c r="E289" s="36">
        <v>1</v>
      </c>
      <c r="F289" s="26">
        <v>1974</v>
      </c>
      <c r="G289" s="35">
        <v>43437</v>
      </c>
      <c r="H289" s="33">
        <f t="shared" si="2"/>
        <v>6.2247121070650485E-4</v>
      </c>
      <c r="I289" s="37">
        <v>40</v>
      </c>
    </row>
    <row r="290" spans="1:9" x14ac:dyDescent="0.2">
      <c r="A290" s="4" t="s">
        <v>465</v>
      </c>
      <c r="B290" s="26" t="s">
        <v>440</v>
      </c>
      <c r="C290" s="26" t="s">
        <v>351</v>
      </c>
      <c r="D290" s="26" t="s">
        <v>157</v>
      </c>
      <c r="E290" s="36">
        <v>1</v>
      </c>
      <c r="F290" s="26">
        <v>1969</v>
      </c>
      <c r="G290" s="35">
        <v>43437</v>
      </c>
      <c r="H290" s="33">
        <f t="shared" si="2"/>
        <v>1.8674136321195146E-3</v>
      </c>
      <c r="I290" s="37">
        <v>120</v>
      </c>
    </row>
    <row r="291" spans="1:9" x14ac:dyDescent="0.2">
      <c r="A291" s="4" t="s">
        <v>466</v>
      </c>
      <c r="B291" s="26" t="s">
        <v>441</v>
      </c>
      <c r="C291" s="26" t="s">
        <v>351</v>
      </c>
      <c r="D291" s="26" t="s">
        <v>157</v>
      </c>
      <c r="E291" s="36">
        <v>1</v>
      </c>
      <c r="F291" s="26">
        <v>1972</v>
      </c>
      <c r="G291" s="35">
        <v>43437</v>
      </c>
      <c r="H291" s="33">
        <f t="shared" si="2"/>
        <v>1.353874883286648E-3</v>
      </c>
      <c r="I291" s="37">
        <f>88-1</f>
        <v>87</v>
      </c>
    </row>
    <row r="292" spans="1:9" x14ac:dyDescent="0.2">
      <c r="A292" s="4" t="s">
        <v>467</v>
      </c>
      <c r="B292" s="26" t="s">
        <v>442</v>
      </c>
      <c r="C292" s="26" t="s">
        <v>351</v>
      </c>
      <c r="D292" s="26" t="s">
        <v>157</v>
      </c>
      <c r="E292" s="36">
        <v>1</v>
      </c>
      <c r="F292" s="26">
        <v>1983</v>
      </c>
      <c r="G292" s="35">
        <v>43437</v>
      </c>
      <c r="H292" s="33">
        <f t="shared" si="2"/>
        <v>4.0460628695922814E-4</v>
      </c>
      <c r="I292" s="37">
        <v>26</v>
      </c>
    </row>
    <row r="293" spans="1:9" x14ac:dyDescent="0.2">
      <c r="A293" s="4" t="s">
        <v>468</v>
      </c>
      <c r="B293" s="26" t="s">
        <v>443</v>
      </c>
      <c r="C293" s="26" t="s">
        <v>351</v>
      </c>
      <c r="D293" s="26" t="s">
        <v>157</v>
      </c>
      <c r="E293" s="36">
        <v>1</v>
      </c>
      <c r="F293" s="26">
        <v>1982</v>
      </c>
      <c r="G293" s="35">
        <v>43437</v>
      </c>
      <c r="H293" s="33">
        <f t="shared" si="2"/>
        <v>6.0690943043884222E-4</v>
      </c>
      <c r="I293" s="37">
        <v>39</v>
      </c>
    </row>
    <row r="294" spans="1:9" x14ac:dyDescent="0.2">
      <c r="A294" s="4" t="s">
        <v>469</v>
      </c>
      <c r="B294" s="26" t="s">
        <v>444</v>
      </c>
      <c r="C294" s="26" t="s">
        <v>351</v>
      </c>
      <c r="D294" s="26" t="s">
        <v>157</v>
      </c>
      <c r="E294" s="36">
        <v>1</v>
      </c>
      <c r="F294" s="26">
        <v>1983</v>
      </c>
      <c r="G294" s="35">
        <v>43437</v>
      </c>
      <c r="H294" s="33">
        <f t="shared" si="2"/>
        <v>4.9797696856520386E-4</v>
      </c>
      <c r="I294" s="37">
        <v>32</v>
      </c>
    </row>
    <row r="295" spans="1:9" x14ac:dyDescent="0.2">
      <c r="A295" s="4" t="s">
        <v>470</v>
      </c>
      <c r="B295" s="26" t="s">
        <v>445</v>
      </c>
      <c r="C295" s="26" t="s">
        <v>351</v>
      </c>
      <c r="D295" s="26" t="s">
        <v>157</v>
      </c>
      <c r="E295" s="36">
        <v>1</v>
      </c>
      <c r="F295" s="26">
        <v>1971</v>
      </c>
      <c r="G295" s="35">
        <v>43439</v>
      </c>
      <c r="H295" s="33">
        <f t="shared" si="2"/>
        <v>9.4926859632741981E-4</v>
      </c>
      <c r="I295" s="37">
        <f>62-1</f>
        <v>61</v>
      </c>
    </row>
    <row r="296" spans="1:9" x14ac:dyDescent="0.2">
      <c r="A296" s="4" t="s">
        <v>471</v>
      </c>
      <c r="B296" s="26" t="s">
        <v>446</v>
      </c>
      <c r="C296" s="26" t="s">
        <v>351</v>
      </c>
      <c r="D296" s="26" t="s">
        <v>157</v>
      </c>
      <c r="E296" s="36">
        <v>1</v>
      </c>
      <c r="F296" s="26">
        <v>1976</v>
      </c>
      <c r="G296" s="35">
        <v>43439</v>
      </c>
      <c r="H296" s="33">
        <f t="shared" si="2"/>
        <v>4.9797696856520386E-4</v>
      </c>
      <c r="I296" s="37">
        <v>32</v>
      </c>
    </row>
    <row r="297" spans="1:9" x14ac:dyDescent="0.2">
      <c r="A297" s="4" t="s">
        <v>472</v>
      </c>
      <c r="B297" s="26" t="s">
        <v>447</v>
      </c>
      <c r="C297" s="26" t="s">
        <v>351</v>
      </c>
      <c r="D297" s="26" t="s">
        <v>157</v>
      </c>
      <c r="E297" s="36">
        <v>1</v>
      </c>
      <c r="F297" s="26">
        <v>1971</v>
      </c>
      <c r="G297" s="35">
        <v>43439</v>
      </c>
      <c r="H297" s="33">
        <f t="shared" si="2"/>
        <v>1.027077497665733E-3</v>
      </c>
      <c r="I297" s="37">
        <v>66</v>
      </c>
    </row>
    <row r="298" spans="1:9" x14ac:dyDescent="0.2">
      <c r="A298" s="4" t="s">
        <v>473</v>
      </c>
      <c r="B298" s="26" t="s">
        <v>448</v>
      </c>
      <c r="C298" s="26" t="s">
        <v>351</v>
      </c>
      <c r="D298" s="26" t="s">
        <v>157</v>
      </c>
      <c r="E298" s="36">
        <v>1</v>
      </c>
      <c r="F298" s="26">
        <v>1990</v>
      </c>
      <c r="G298" s="35">
        <v>43439</v>
      </c>
      <c r="H298" s="33">
        <f t="shared" si="2"/>
        <v>6.5359477124183002E-4</v>
      </c>
      <c r="I298" s="37">
        <v>42</v>
      </c>
    </row>
    <row r="299" spans="1:9" x14ac:dyDescent="0.2">
      <c r="A299" s="4" t="s">
        <v>474</v>
      </c>
      <c r="B299" s="26" t="s">
        <v>449</v>
      </c>
      <c r="C299" s="26" t="s">
        <v>351</v>
      </c>
      <c r="D299" s="26" t="s">
        <v>157</v>
      </c>
      <c r="E299" s="36">
        <v>1</v>
      </c>
      <c r="F299" s="26">
        <v>1987</v>
      </c>
      <c r="G299" s="35">
        <v>43439</v>
      </c>
      <c r="H299" s="33">
        <f t="shared" si="2"/>
        <v>6.2247121070650485E-4</v>
      </c>
      <c r="I299" s="37">
        <v>40</v>
      </c>
    </row>
    <row r="300" spans="1:9" x14ac:dyDescent="0.2">
      <c r="A300" s="4" t="s">
        <v>475</v>
      </c>
      <c r="B300" s="26" t="s">
        <v>450</v>
      </c>
      <c r="C300" s="26" t="s">
        <v>351</v>
      </c>
      <c r="D300" s="26" t="s">
        <v>157</v>
      </c>
      <c r="E300" s="36">
        <v>1</v>
      </c>
      <c r="F300" s="26">
        <v>1988</v>
      </c>
      <c r="G300" s="35">
        <v>43439</v>
      </c>
      <c r="H300" s="33">
        <f t="shared" si="2"/>
        <v>4.3572984749455336E-4</v>
      </c>
      <c r="I300" s="37">
        <v>28</v>
      </c>
    </row>
    <row r="301" spans="1:9" x14ac:dyDescent="0.2">
      <c r="A301" s="4" t="s">
        <v>476</v>
      </c>
      <c r="B301" s="26" t="s">
        <v>450</v>
      </c>
      <c r="C301" s="26" t="s">
        <v>351</v>
      </c>
      <c r="D301" s="26" t="s">
        <v>157</v>
      </c>
      <c r="E301" s="36">
        <v>1</v>
      </c>
      <c r="F301" s="26">
        <v>1969</v>
      </c>
      <c r="G301" s="35">
        <v>43439</v>
      </c>
      <c r="H301" s="33">
        <f t="shared" si="2"/>
        <v>1.6495487083722379E-3</v>
      </c>
      <c r="I301" s="37">
        <v>106</v>
      </c>
    </row>
    <row r="302" spans="1:9" x14ac:dyDescent="0.2">
      <c r="A302" s="4" t="s">
        <v>492</v>
      </c>
      <c r="B302" s="26" t="s">
        <v>369</v>
      </c>
      <c r="C302" s="26" t="s">
        <v>351</v>
      </c>
      <c r="D302" s="26" t="s">
        <v>157</v>
      </c>
      <c r="E302" s="36">
        <v>1</v>
      </c>
      <c r="F302" s="26">
        <v>1983</v>
      </c>
      <c r="G302" s="35">
        <v>43522</v>
      </c>
      <c r="H302" s="33">
        <f t="shared" si="2"/>
        <v>7.7808901338313101E-4</v>
      </c>
      <c r="I302" s="37">
        <v>50</v>
      </c>
    </row>
    <row r="303" spans="1:9" x14ac:dyDescent="0.2">
      <c r="A303" s="4" t="s">
        <v>493</v>
      </c>
      <c r="B303" s="26" t="s">
        <v>477</v>
      </c>
      <c r="C303" s="26" t="s">
        <v>351</v>
      </c>
      <c r="D303" s="26" t="s">
        <v>157</v>
      </c>
      <c r="E303" s="36">
        <v>1</v>
      </c>
      <c r="F303" s="26">
        <v>1965</v>
      </c>
      <c r="G303" s="35">
        <v>43522</v>
      </c>
      <c r="H303" s="33">
        <f t="shared" si="2"/>
        <v>2.1786492374727668E-4</v>
      </c>
      <c r="I303" s="37">
        <v>14</v>
      </c>
    </row>
    <row r="304" spans="1:9" x14ac:dyDescent="0.2">
      <c r="A304" s="4" t="s">
        <v>494</v>
      </c>
      <c r="B304" s="26" t="s">
        <v>478</v>
      </c>
      <c r="C304" s="26" t="s">
        <v>351</v>
      </c>
      <c r="D304" s="26" t="s">
        <v>157</v>
      </c>
      <c r="E304" s="36">
        <v>1</v>
      </c>
      <c r="F304" s="26">
        <v>1965</v>
      </c>
      <c r="G304" s="35">
        <v>43522</v>
      </c>
      <c r="H304" s="33">
        <f t="shared" si="2"/>
        <v>1.027077497665733E-3</v>
      </c>
      <c r="I304" s="37">
        <v>66</v>
      </c>
    </row>
    <row r="305" spans="1:9" x14ac:dyDescent="0.2">
      <c r="A305" s="4" t="s">
        <v>495</v>
      </c>
      <c r="B305" s="26" t="s">
        <v>479</v>
      </c>
      <c r="C305" s="26" t="s">
        <v>351</v>
      </c>
      <c r="D305" s="26" t="s">
        <v>157</v>
      </c>
      <c r="E305" s="36">
        <v>1</v>
      </c>
      <c r="F305" s="26">
        <v>1974</v>
      </c>
      <c r="G305" s="35">
        <v>43522</v>
      </c>
      <c r="H305" s="33">
        <f t="shared" si="2"/>
        <v>2.6455026455026457E-4</v>
      </c>
      <c r="I305" s="37">
        <v>17</v>
      </c>
    </row>
    <row r="306" spans="1:9" x14ac:dyDescent="0.2">
      <c r="A306" s="4" t="s">
        <v>496</v>
      </c>
      <c r="B306" s="26" t="s">
        <v>480</v>
      </c>
      <c r="C306" s="26" t="s">
        <v>351</v>
      </c>
      <c r="D306" s="26" t="s">
        <v>157</v>
      </c>
      <c r="E306" s="36">
        <v>1</v>
      </c>
      <c r="F306" s="26">
        <v>1967</v>
      </c>
      <c r="G306" s="35">
        <v>43522</v>
      </c>
      <c r="H306" s="33">
        <f t="shared" si="2"/>
        <v>1.6339869281045752E-3</v>
      </c>
      <c r="I306" s="37">
        <f>106-1</f>
        <v>105</v>
      </c>
    </row>
    <row r="307" spans="1:9" x14ac:dyDescent="0.2">
      <c r="A307" s="4" t="s">
        <v>497</v>
      </c>
      <c r="B307" s="26" t="s">
        <v>481</v>
      </c>
      <c r="C307" s="26" t="s">
        <v>351</v>
      </c>
      <c r="D307" s="26" t="s">
        <v>157</v>
      </c>
      <c r="E307" s="36">
        <v>1</v>
      </c>
      <c r="F307" s="26">
        <v>1985</v>
      </c>
      <c r="G307" s="35">
        <v>43522</v>
      </c>
      <c r="H307" s="33">
        <f t="shared" si="2"/>
        <v>2.8011204481792715E-4</v>
      </c>
      <c r="I307" s="37">
        <v>18</v>
      </c>
    </row>
    <row r="308" spans="1:9" x14ac:dyDescent="0.2">
      <c r="A308" s="4" t="s">
        <v>498</v>
      </c>
      <c r="B308" s="26" t="s">
        <v>482</v>
      </c>
      <c r="C308" s="26" t="s">
        <v>351</v>
      </c>
      <c r="D308" s="26" t="s">
        <v>157</v>
      </c>
      <c r="E308" s="36">
        <v>1</v>
      </c>
      <c r="F308" s="26">
        <v>1973</v>
      </c>
      <c r="G308" s="35">
        <v>43522</v>
      </c>
      <c r="H308" s="33">
        <f t="shared" si="2"/>
        <v>2.8011204481792715E-4</v>
      </c>
      <c r="I308" s="37">
        <v>18</v>
      </c>
    </row>
    <row r="309" spans="1:9" x14ac:dyDescent="0.2">
      <c r="A309" s="4" t="s">
        <v>499</v>
      </c>
      <c r="B309" s="26" t="s">
        <v>533</v>
      </c>
      <c r="C309" s="26" t="s">
        <v>351</v>
      </c>
      <c r="D309" s="26" t="s">
        <v>157</v>
      </c>
      <c r="E309" s="36">
        <v>1</v>
      </c>
      <c r="F309" s="26" t="s">
        <v>534</v>
      </c>
      <c r="G309" s="35">
        <v>43522</v>
      </c>
      <c r="H309" s="33">
        <f t="shared" si="2"/>
        <v>3.8904450669156551E-4</v>
      </c>
      <c r="I309" s="37">
        <v>25</v>
      </c>
    </row>
    <row r="310" spans="1:9" x14ac:dyDescent="0.2">
      <c r="A310" s="4" t="s">
        <v>500</v>
      </c>
      <c r="B310" s="26" t="s">
        <v>483</v>
      </c>
      <c r="C310" s="26" t="s">
        <v>351</v>
      </c>
      <c r="D310" s="26" t="s">
        <v>157</v>
      </c>
      <c r="E310" s="36">
        <v>1</v>
      </c>
      <c r="F310" s="26">
        <v>1976</v>
      </c>
      <c r="G310" s="35">
        <v>43522</v>
      </c>
      <c r="H310" s="33">
        <f t="shared" si="2"/>
        <v>3.1123560535325243E-4</v>
      </c>
      <c r="I310" s="37">
        <v>20</v>
      </c>
    </row>
    <row r="311" spans="1:9" x14ac:dyDescent="0.2">
      <c r="A311" s="4" t="s">
        <v>501</v>
      </c>
      <c r="B311" s="26" t="s">
        <v>386</v>
      </c>
      <c r="C311" s="26" t="s">
        <v>351</v>
      </c>
      <c r="D311" s="26" t="s">
        <v>157</v>
      </c>
      <c r="E311" s="36">
        <v>1</v>
      </c>
      <c r="F311" s="26">
        <v>1981</v>
      </c>
      <c r="G311" s="35">
        <v>43522</v>
      </c>
      <c r="H311" s="33">
        <f t="shared" si="2"/>
        <v>1.7117958294428882E-4</v>
      </c>
      <c r="I311" s="37">
        <v>11</v>
      </c>
    </row>
    <row r="312" spans="1:9" x14ac:dyDescent="0.2">
      <c r="A312" s="4" t="s">
        <v>502</v>
      </c>
      <c r="B312" s="26" t="s">
        <v>484</v>
      </c>
      <c r="C312" s="26" t="s">
        <v>351</v>
      </c>
      <c r="D312" s="26" t="s">
        <v>157</v>
      </c>
      <c r="E312" s="36">
        <v>1</v>
      </c>
      <c r="F312" s="26">
        <v>1986</v>
      </c>
      <c r="G312" s="35">
        <v>43522</v>
      </c>
      <c r="H312" s="33">
        <f t="shared" si="2"/>
        <v>1.0893246187363834E-4</v>
      </c>
      <c r="I312" s="37">
        <v>7</v>
      </c>
    </row>
    <row r="313" spans="1:9" x14ac:dyDescent="0.2">
      <c r="A313" s="4" t="s">
        <v>503</v>
      </c>
      <c r="B313" s="26" t="s">
        <v>485</v>
      </c>
      <c r="C313" s="26" t="s">
        <v>351</v>
      </c>
      <c r="D313" s="26" t="s">
        <v>157</v>
      </c>
      <c r="E313" s="36">
        <v>1</v>
      </c>
      <c r="F313" s="26">
        <v>1997</v>
      </c>
      <c r="G313" s="35">
        <v>43522</v>
      </c>
      <c r="H313" s="33">
        <f t="shared" si="2"/>
        <v>4.51291627762216E-4</v>
      </c>
      <c r="I313" s="37">
        <v>29</v>
      </c>
    </row>
    <row r="314" spans="1:9" x14ac:dyDescent="0.2">
      <c r="A314" s="4" t="s">
        <v>504</v>
      </c>
      <c r="B314" s="26" t="s">
        <v>486</v>
      </c>
      <c r="C314" s="26" t="s">
        <v>351</v>
      </c>
      <c r="D314" s="26" t="s">
        <v>157</v>
      </c>
      <c r="E314" s="36">
        <v>1</v>
      </c>
      <c r="F314" s="26">
        <v>1983</v>
      </c>
      <c r="G314" s="35">
        <v>43522</v>
      </c>
      <c r="H314" s="33">
        <f t="shared" si="2"/>
        <v>2.4898848428260193E-4</v>
      </c>
      <c r="I314" s="37">
        <v>16</v>
      </c>
    </row>
    <row r="315" spans="1:9" x14ac:dyDescent="0.2">
      <c r="A315" s="4" t="s">
        <v>505</v>
      </c>
      <c r="B315" s="26" t="s">
        <v>487</v>
      </c>
      <c r="C315" s="26" t="s">
        <v>351</v>
      </c>
      <c r="D315" s="26" t="s">
        <v>157</v>
      </c>
      <c r="E315" s="36">
        <v>1</v>
      </c>
      <c r="F315" s="26">
        <v>1965</v>
      </c>
      <c r="G315" s="35">
        <v>43522</v>
      </c>
      <c r="H315" s="33">
        <f t="shared" si="2"/>
        <v>2.1786492374727668E-4</v>
      </c>
      <c r="I315" s="37">
        <v>14</v>
      </c>
    </row>
    <row r="316" spans="1:9" x14ac:dyDescent="0.2">
      <c r="A316" s="4" t="s">
        <v>506</v>
      </c>
      <c r="B316" s="26" t="s">
        <v>488</v>
      </c>
      <c r="C316" s="26" t="s">
        <v>351</v>
      </c>
      <c r="D316" s="26" t="s">
        <v>157</v>
      </c>
      <c r="E316" s="36">
        <v>1</v>
      </c>
      <c r="F316" s="26">
        <v>2007</v>
      </c>
      <c r="G316" s="35">
        <v>43522</v>
      </c>
      <c r="H316" s="33">
        <f t="shared" si="2"/>
        <v>9.3370681605975717E-5</v>
      </c>
      <c r="I316" s="37">
        <v>6</v>
      </c>
    </row>
    <row r="317" spans="1:9" x14ac:dyDescent="0.2">
      <c r="A317" s="4" t="s">
        <v>507</v>
      </c>
      <c r="B317" s="26" t="s">
        <v>489</v>
      </c>
      <c r="C317" s="26" t="s">
        <v>351</v>
      </c>
      <c r="D317" s="26" t="s">
        <v>157</v>
      </c>
      <c r="E317" s="36">
        <v>1</v>
      </c>
      <c r="F317" s="26">
        <v>1964</v>
      </c>
      <c r="G317" s="35">
        <v>43522</v>
      </c>
      <c r="H317" s="33">
        <f t="shared" si="2"/>
        <v>1.8674136321195143E-4</v>
      </c>
      <c r="I317" s="37">
        <v>12</v>
      </c>
    </row>
    <row r="318" spans="1:9" x14ac:dyDescent="0.2">
      <c r="A318" s="4" t="s">
        <v>508</v>
      </c>
      <c r="B318" s="26" t="s">
        <v>490</v>
      </c>
      <c r="C318" s="26" t="s">
        <v>351</v>
      </c>
      <c r="D318" s="26" t="s">
        <v>157</v>
      </c>
      <c r="E318" s="36">
        <v>1</v>
      </c>
      <c r="F318" s="26">
        <v>1955</v>
      </c>
      <c r="G318" s="35">
        <v>43522</v>
      </c>
      <c r="H318" s="33">
        <f t="shared" ref="H318:H381" si="3">I318/$I$546</f>
        <v>3.2679738562091501E-4</v>
      </c>
      <c r="I318" s="37">
        <v>21</v>
      </c>
    </row>
    <row r="319" spans="1:9" x14ac:dyDescent="0.2">
      <c r="A319" s="4" t="s">
        <v>509</v>
      </c>
      <c r="B319" s="26" t="s">
        <v>430</v>
      </c>
      <c r="C319" s="26" t="s">
        <v>351</v>
      </c>
      <c r="D319" s="26" t="s">
        <v>157</v>
      </c>
      <c r="E319" s="36">
        <v>1</v>
      </c>
      <c r="F319" s="26">
        <v>1961</v>
      </c>
      <c r="G319" s="35">
        <v>43522</v>
      </c>
      <c r="H319" s="33">
        <f t="shared" si="3"/>
        <v>1.5561780267662621E-4</v>
      </c>
      <c r="I319" s="37">
        <v>10</v>
      </c>
    </row>
    <row r="320" spans="1:9" x14ac:dyDescent="0.2">
      <c r="A320" s="4" t="s">
        <v>510</v>
      </c>
      <c r="B320" s="26" t="s">
        <v>491</v>
      </c>
      <c r="C320" s="26" t="s">
        <v>351</v>
      </c>
      <c r="D320" s="26" t="s">
        <v>157</v>
      </c>
      <c r="E320" s="36">
        <v>1</v>
      </c>
      <c r="F320" s="26">
        <v>1975</v>
      </c>
      <c r="G320" s="35">
        <v>43522</v>
      </c>
      <c r="H320" s="33">
        <f t="shared" si="3"/>
        <v>7.7808901338313101E-4</v>
      </c>
      <c r="I320" s="37">
        <v>50</v>
      </c>
    </row>
    <row r="321" spans="1:9" x14ac:dyDescent="0.2">
      <c r="A321" s="4" t="s">
        <v>683</v>
      </c>
      <c r="B321" s="26" t="s">
        <v>280</v>
      </c>
      <c r="C321" s="26" t="s">
        <v>8</v>
      </c>
      <c r="D321" s="26" t="s">
        <v>157</v>
      </c>
      <c r="E321" s="36">
        <v>1</v>
      </c>
      <c r="F321" s="26">
        <v>2019</v>
      </c>
      <c r="G321" s="35">
        <v>43570</v>
      </c>
      <c r="H321" s="33">
        <f t="shared" si="3"/>
        <v>2.9723000311235605E-3</v>
      </c>
      <c r="I321" s="37">
        <v>191</v>
      </c>
    </row>
    <row r="322" spans="1:9" x14ac:dyDescent="0.2">
      <c r="A322" s="4" t="s">
        <v>684</v>
      </c>
      <c r="B322" s="26" t="s">
        <v>38</v>
      </c>
      <c r="C322" s="26" t="s">
        <v>8</v>
      </c>
      <c r="D322" s="26" t="s">
        <v>157</v>
      </c>
      <c r="E322" s="36">
        <v>1</v>
      </c>
      <c r="F322" s="26">
        <v>2019</v>
      </c>
      <c r="G322" s="35">
        <v>43623</v>
      </c>
      <c r="H322" s="33">
        <f t="shared" si="3"/>
        <v>1.1204481792717086E-3</v>
      </c>
      <c r="I322" s="37">
        <v>72</v>
      </c>
    </row>
    <row r="323" spans="1:9" x14ac:dyDescent="0.2">
      <c r="A323" s="4" t="s">
        <v>682</v>
      </c>
      <c r="B323" s="26" t="s">
        <v>280</v>
      </c>
      <c r="C323" s="26" t="s">
        <v>8</v>
      </c>
      <c r="D323" s="26" t="s">
        <v>157</v>
      </c>
      <c r="E323" s="36">
        <v>1</v>
      </c>
      <c r="F323" s="26">
        <v>2019</v>
      </c>
      <c r="G323" s="35">
        <v>43636</v>
      </c>
      <c r="H323" s="33">
        <f t="shared" si="3"/>
        <v>1.5250544662309367E-3</v>
      </c>
      <c r="I323" s="37">
        <v>98</v>
      </c>
    </row>
    <row r="324" spans="1:9" x14ac:dyDescent="0.2">
      <c r="A324" s="4" t="s">
        <v>582</v>
      </c>
      <c r="B324" s="26" t="s">
        <v>571</v>
      </c>
      <c r="C324" s="26" t="s">
        <v>351</v>
      </c>
      <c r="D324" s="26" t="s">
        <v>157</v>
      </c>
      <c r="E324" s="36">
        <v>1</v>
      </c>
      <c r="F324" s="26">
        <v>1973</v>
      </c>
      <c r="G324" s="35">
        <v>43678</v>
      </c>
      <c r="H324" s="33">
        <f t="shared" si="3"/>
        <v>2.4898848428260194E-3</v>
      </c>
      <c r="I324" s="37">
        <v>160</v>
      </c>
    </row>
    <row r="325" spans="1:9" x14ac:dyDescent="0.2">
      <c r="A325" s="4" t="s">
        <v>583</v>
      </c>
      <c r="B325" s="26" t="s">
        <v>572</v>
      </c>
      <c r="C325" s="26" t="s">
        <v>351</v>
      </c>
      <c r="D325" s="26" t="s">
        <v>157</v>
      </c>
      <c r="E325" s="36">
        <v>1</v>
      </c>
      <c r="F325" s="26">
        <v>1970</v>
      </c>
      <c r="G325" s="35">
        <v>43678</v>
      </c>
      <c r="H325" s="33">
        <f t="shared" si="3"/>
        <v>7.4696545284780574E-4</v>
      </c>
      <c r="I325" s="37">
        <v>48</v>
      </c>
    </row>
    <row r="326" spans="1:9" x14ac:dyDescent="0.2">
      <c r="A326" s="4" t="s">
        <v>584</v>
      </c>
      <c r="B326" s="26" t="s">
        <v>573</v>
      </c>
      <c r="C326" s="26" t="s">
        <v>351</v>
      </c>
      <c r="D326" s="26" t="s">
        <v>157</v>
      </c>
      <c r="E326" s="36">
        <v>1</v>
      </c>
      <c r="F326" s="26">
        <v>2006</v>
      </c>
      <c r="G326" s="35">
        <v>43678</v>
      </c>
      <c r="H326" s="33">
        <f t="shared" si="3"/>
        <v>1.7117958294428882E-4</v>
      </c>
      <c r="I326" s="37">
        <f>12-1</f>
        <v>11</v>
      </c>
    </row>
    <row r="327" spans="1:9" x14ac:dyDescent="0.2">
      <c r="A327" s="4" t="s">
        <v>585</v>
      </c>
      <c r="B327" s="26" t="s">
        <v>574</v>
      </c>
      <c r="C327" s="26" t="s">
        <v>351</v>
      </c>
      <c r="D327" s="26" t="s">
        <v>157</v>
      </c>
      <c r="E327" s="36">
        <v>1</v>
      </c>
      <c r="F327" s="26">
        <v>1968</v>
      </c>
      <c r="G327" s="35">
        <v>43678</v>
      </c>
      <c r="H327" s="33">
        <f t="shared" si="3"/>
        <v>3.1123560535325243E-4</v>
      </c>
      <c r="I327" s="37">
        <v>20</v>
      </c>
    </row>
    <row r="328" spans="1:9" x14ac:dyDescent="0.2">
      <c r="A328" s="4" t="s">
        <v>586</v>
      </c>
      <c r="B328" s="26" t="s">
        <v>483</v>
      </c>
      <c r="C328" s="26" t="s">
        <v>351</v>
      </c>
      <c r="D328" s="26" t="s">
        <v>157</v>
      </c>
      <c r="E328" s="36">
        <v>1</v>
      </c>
      <c r="F328" s="26">
        <v>1990</v>
      </c>
      <c r="G328" s="35">
        <v>43678</v>
      </c>
      <c r="H328" s="33">
        <f t="shared" si="3"/>
        <v>6.2247121070650485E-4</v>
      </c>
      <c r="I328" s="37">
        <v>40</v>
      </c>
    </row>
    <row r="329" spans="1:9" x14ac:dyDescent="0.2">
      <c r="A329" s="4" t="s">
        <v>599</v>
      </c>
      <c r="B329" s="26" t="s">
        <v>575</v>
      </c>
      <c r="C329" s="26" t="s">
        <v>351</v>
      </c>
      <c r="D329" s="26" t="s">
        <v>157</v>
      </c>
      <c r="E329" s="36">
        <v>1</v>
      </c>
      <c r="F329" s="26">
        <v>1974</v>
      </c>
      <c r="G329" s="35">
        <v>43678</v>
      </c>
      <c r="H329" s="33">
        <f t="shared" si="3"/>
        <v>4.6685340802987864E-4</v>
      </c>
      <c r="I329" s="37">
        <v>30</v>
      </c>
    </row>
    <row r="330" spans="1:9" x14ac:dyDescent="0.2">
      <c r="A330" s="4" t="s">
        <v>587</v>
      </c>
      <c r="B330" s="26" t="s">
        <v>490</v>
      </c>
      <c r="C330" s="26" t="s">
        <v>351</v>
      </c>
      <c r="D330" s="26" t="s">
        <v>157</v>
      </c>
      <c r="E330" s="36">
        <v>1</v>
      </c>
      <c r="F330" s="26">
        <v>1977</v>
      </c>
      <c r="G330" s="35">
        <v>43678</v>
      </c>
      <c r="H330" s="33">
        <f t="shared" si="3"/>
        <v>9.6483037659508245E-4</v>
      </c>
      <c r="I330" s="37">
        <v>62</v>
      </c>
    </row>
    <row r="331" spans="1:9" x14ac:dyDescent="0.2">
      <c r="A331" s="4" t="s">
        <v>588</v>
      </c>
      <c r="B331" s="26" t="s">
        <v>478</v>
      </c>
      <c r="C331" s="26" t="s">
        <v>351</v>
      </c>
      <c r="D331" s="26" t="s">
        <v>157</v>
      </c>
      <c r="E331" s="36">
        <v>1</v>
      </c>
      <c r="F331" s="26">
        <v>1970</v>
      </c>
      <c r="G331" s="35">
        <v>43678</v>
      </c>
      <c r="H331" s="33">
        <f t="shared" si="3"/>
        <v>5.2910052910052914E-4</v>
      </c>
      <c r="I331" s="37">
        <v>34</v>
      </c>
    </row>
    <row r="332" spans="1:9" x14ac:dyDescent="0.2">
      <c r="A332" s="4" t="s">
        <v>589</v>
      </c>
      <c r="B332" s="26" t="s">
        <v>478</v>
      </c>
      <c r="C332" s="26" t="s">
        <v>351</v>
      </c>
      <c r="D332" s="26" t="s">
        <v>157</v>
      </c>
      <c r="E332" s="36">
        <v>1</v>
      </c>
      <c r="F332" s="26">
        <v>1976</v>
      </c>
      <c r="G332" s="35">
        <v>43678</v>
      </c>
      <c r="H332" s="33">
        <f t="shared" si="3"/>
        <v>8.8702147525676937E-4</v>
      </c>
      <c r="I332" s="37">
        <v>57</v>
      </c>
    </row>
    <row r="333" spans="1:9" x14ac:dyDescent="0.2">
      <c r="A333" s="4" t="s">
        <v>590</v>
      </c>
      <c r="B333" s="26" t="s">
        <v>576</v>
      </c>
      <c r="C333" s="26" t="s">
        <v>351</v>
      </c>
      <c r="D333" s="26" t="s">
        <v>157</v>
      </c>
      <c r="E333" s="36">
        <v>1</v>
      </c>
      <c r="F333" s="26">
        <v>1975</v>
      </c>
      <c r="G333" s="35">
        <v>43678</v>
      </c>
      <c r="H333" s="33">
        <f t="shared" si="3"/>
        <v>9.02583255524432E-4</v>
      </c>
      <c r="I333" s="37">
        <v>58</v>
      </c>
    </row>
    <row r="334" spans="1:9" x14ac:dyDescent="0.2">
      <c r="A334" s="4" t="s">
        <v>591</v>
      </c>
      <c r="B334" s="26" t="s">
        <v>577</v>
      </c>
      <c r="C334" s="26" t="s">
        <v>351</v>
      </c>
      <c r="D334" s="26" t="s">
        <v>157</v>
      </c>
      <c r="E334" s="36">
        <v>1</v>
      </c>
      <c r="F334" s="26">
        <v>1972</v>
      </c>
      <c r="G334" s="35">
        <v>43678</v>
      </c>
      <c r="H334" s="33">
        <f t="shared" si="3"/>
        <v>3.7348272642390287E-4</v>
      </c>
      <c r="I334" s="37">
        <v>24</v>
      </c>
    </row>
    <row r="335" spans="1:9" x14ac:dyDescent="0.2">
      <c r="A335" s="4" t="s">
        <v>592</v>
      </c>
      <c r="B335" s="26" t="s">
        <v>417</v>
      </c>
      <c r="C335" s="26" t="s">
        <v>351</v>
      </c>
      <c r="D335" s="26" t="s">
        <v>157</v>
      </c>
      <c r="E335" s="36">
        <v>1</v>
      </c>
      <c r="F335" s="26">
        <v>1970</v>
      </c>
      <c r="G335" s="35">
        <v>43678</v>
      </c>
      <c r="H335" s="33">
        <f t="shared" si="3"/>
        <v>1.4939309056956115E-3</v>
      </c>
      <c r="I335" s="37">
        <v>96</v>
      </c>
    </row>
    <row r="336" spans="1:9" x14ac:dyDescent="0.2">
      <c r="A336" s="4" t="s">
        <v>593</v>
      </c>
      <c r="B336" s="26" t="s">
        <v>485</v>
      </c>
      <c r="C336" s="26" t="s">
        <v>351</v>
      </c>
      <c r="D336" s="26" t="s">
        <v>157</v>
      </c>
      <c r="E336" s="36">
        <v>1</v>
      </c>
      <c r="F336" s="26">
        <v>2006</v>
      </c>
      <c r="G336" s="35">
        <v>43678</v>
      </c>
      <c r="H336" s="33">
        <f t="shared" si="3"/>
        <v>9.8039215686274508E-4</v>
      </c>
      <c r="I336" s="37">
        <v>63</v>
      </c>
    </row>
    <row r="337" spans="1:9" x14ac:dyDescent="0.2">
      <c r="A337" s="4" t="s">
        <v>594</v>
      </c>
      <c r="B337" s="26" t="s">
        <v>431</v>
      </c>
      <c r="C337" s="26" t="s">
        <v>351</v>
      </c>
      <c r="D337" s="26" t="s">
        <v>157</v>
      </c>
      <c r="E337" s="36">
        <v>1</v>
      </c>
      <c r="F337" s="26">
        <v>2010</v>
      </c>
      <c r="G337" s="35">
        <v>43678</v>
      </c>
      <c r="H337" s="33">
        <f t="shared" si="3"/>
        <v>5.7578586990351694E-4</v>
      </c>
      <c r="I337" s="37">
        <v>37</v>
      </c>
    </row>
    <row r="338" spans="1:9" x14ac:dyDescent="0.2">
      <c r="A338" s="4" t="s">
        <v>595</v>
      </c>
      <c r="B338" s="26" t="s">
        <v>578</v>
      </c>
      <c r="C338" s="26" t="s">
        <v>351</v>
      </c>
      <c r="D338" s="26" t="s">
        <v>157</v>
      </c>
      <c r="E338" s="36">
        <v>1</v>
      </c>
      <c r="F338" s="26">
        <v>1977</v>
      </c>
      <c r="G338" s="35">
        <v>43678</v>
      </c>
      <c r="H338" s="33">
        <f t="shared" si="3"/>
        <v>5.9134765017117958E-4</v>
      </c>
      <c r="I338" s="37">
        <v>38</v>
      </c>
    </row>
    <row r="339" spans="1:9" x14ac:dyDescent="0.2">
      <c r="A339" s="4" t="s">
        <v>596</v>
      </c>
      <c r="B339" s="26" t="s">
        <v>579</v>
      </c>
      <c r="C339" s="26" t="s">
        <v>351</v>
      </c>
      <c r="D339" s="26" t="s">
        <v>157</v>
      </c>
      <c r="E339" s="36">
        <v>1</v>
      </c>
      <c r="F339" s="26">
        <v>1982</v>
      </c>
      <c r="G339" s="35">
        <v>43678</v>
      </c>
      <c r="H339" s="33">
        <f t="shared" si="3"/>
        <v>1.3694366635543106E-3</v>
      </c>
      <c r="I339" s="37">
        <v>88</v>
      </c>
    </row>
    <row r="340" spans="1:9" x14ac:dyDescent="0.2">
      <c r="A340" s="4" t="s">
        <v>597</v>
      </c>
      <c r="B340" s="26" t="s">
        <v>580</v>
      </c>
      <c r="C340" s="26" t="s">
        <v>351</v>
      </c>
      <c r="D340" s="26" t="s">
        <v>157</v>
      </c>
      <c r="E340" s="36">
        <v>1</v>
      </c>
      <c r="F340" s="26">
        <v>2004</v>
      </c>
      <c r="G340" s="35">
        <v>43678</v>
      </c>
      <c r="H340" s="33">
        <f t="shared" si="3"/>
        <v>1.8674136321195143E-4</v>
      </c>
      <c r="I340" s="37">
        <v>12</v>
      </c>
    </row>
    <row r="341" spans="1:9" x14ac:dyDescent="0.2">
      <c r="A341" s="4" t="s">
        <v>598</v>
      </c>
      <c r="B341" s="26" t="s">
        <v>581</v>
      </c>
      <c r="C341" s="26" t="s">
        <v>351</v>
      </c>
      <c r="D341" s="26" t="s">
        <v>157</v>
      </c>
      <c r="E341" s="36">
        <v>1</v>
      </c>
      <c r="F341" s="26">
        <v>1969</v>
      </c>
      <c r="G341" s="35">
        <v>43678</v>
      </c>
      <c r="H341" s="33">
        <f t="shared" si="3"/>
        <v>9.6483037659508245E-4</v>
      </c>
      <c r="I341" s="37">
        <v>62</v>
      </c>
    </row>
    <row r="342" spans="1:9" x14ac:dyDescent="0.2">
      <c r="A342" s="4" t="s">
        <v>681</v>
      </c>
      <c r="B342" s="26" t="s">
        <v>191</v>
      </c>
      <c r="C342" s="26" t="s">
        <v>4</v>
      </c>
      <c r="D342" s="26" t="s">
        <v>157</v>
      </c>
      <c r="E342" s="36">
        <v>1</v>
      </c>
      <c r="F342" s="26">
        <v>1970</v>
      </c>
      <c r="G342" s="35">
        <v>43707</v>
      </c>
      <c r="H342" s="33">
        <f t="shared" si="3"/>
        <v>2.412075941487706E-3</v>
      </c>
      <c r="I342" s="37">
        <v>155</v>
      </c>
    </row>
    <row r="343" spans="1:9" x14ac:dyDescent="0.2">
      <c r="A343" s="4" t="s">
        <v>680</v>
      </c>
      <c r="B343" s="26" t="s">
        <v>22</v>
      </c>
      <c r="C343" s="26" t="s">
        <v>4</v>
      </c>
      <c r="D343" s="26" t="s">
        <v>157</v>
      </c>
      <c r="E343" s="36">
        <v>1</v>
      </c>
      <c r="F343" s="26">
        <v>1975</v>
      </c>
      <c r="G343" s="35">
        <v>43707</v>
      </c>
      <c r="H343" s="33">
        <f t="shared" si="3"/>
        <v>2.4898848428260193E-4</v>
      </c>
      <c r="I343" s="37">
        <v>16</v>
      </c>
    </row>
    <row r="344" spans="1:9" x14ac:dyDescent="0.2">
      <c r="A344" s="4" t="s">
        <v>679</v>
      </c>
      <c r="B344" s="26" t="s">
        <v>22</v>
      </c>
      <c r="C344" s="26" t="s">
        <v>4</v>
      </c>
      <c r="D344" s="26" t="s">
        <v>157</v>
      </c>
      <c r="E344" s="36">
        <v>1</v>
      </c>
      <c r="F344" s="26">
        <v>1975</v>
      </c>
      <c r="G344" s="35">
        <v>43707</v>
      </c>
      <c r="H344" s="33">
        <f t="shared" si="3"/>
        <v>1.805166511048864E-3</v>
      </c>
      <c r="I344" s="37">
        <v>116</v>
      </c>
    </row>
    <row r="345" spans="1:9" x14ac:dyDescent="0.2">
      <c r="A345" s="4" t="s">
        <v>678</v>
      </c>
      <c r="B345" s="26" t="s">
        <v>22</v>
      </c>
      <c r="C345" s="26" t="s">
        <v>4</v>
      </c>
      <c r="D345" s="26" t="s">
        <v>157</v>
      </c>
      <c r="E345" s="36">
        <v>1</v>
      </c>
      <c r="F345" s="26">
        <v>1975</v>
      </c>
      <c r="G345" s="35">
        <v>43707</v>
      </c>
      <c r="H345" s="33">
        <f t="shared" si="3"/>
        <v>4.1394335511982568E-3</v>
      </c>
      <c r="I345" s="37">
        <v>266</v>
      </c>
    </row>
    <row r="346" spans="1:9" x14ac:dyDescent="0.2">
      <c r="A346" s="4" t="s">
        <v>677</v>
      </c>
      <c r="B346" s="26" t="s">
        <v>241</v>
      </c>
      <c r="C346" s="26" t="s">
        <v>238</v>
      </c>
      <c r="D346" s="26" t="s">
        <v>157</v>
      </c>
      <c r="E346" s="36">
        <v>1</v>
      </c>
      <c r="F346" s="26">
        <v>2019</v>
      </c>
      <c r="G346" s="35">
        <v>43707</v>
      </c>
      <c r="H346" s="33">
        <f t="shared" si="3"/>
        <v>6.5359477124183002E-4</v>
      </c>
      <c r="I346" s="37">
        <v>42</v>
      </c>
    </row>
    <row r="347" spans="1:9" x14ac:dyDescent="0.2">
      <c r="A347" s="4" t="s">
        <v>624</v>
      </c>
      <c r="B347" s="26" t="s">
        <v>487</v>
      </c>
      <c r="C347" s="26" t="s">
        <v>351</v>
      </c>
      <c r="D347" s="26" t="s">
        <v>157</v>
      </c>
      <c r="E347" s="36">
        <v>1</v>
      </c>
      <c r="F347" s="26">
        <v>1965</v>
      </c>
      <c r="G347" s="35">
        <v>43738</v>
      </c>
      <c r="H347" s="33">
        <f t="shared" si="3"/>
        <v>3.4235916588857765E-4</v>
      </c>
      <c r="I347" s="37">
        <v>22</v>
      </c>
    </row>
    <row r="348" spans="1:9" x14ac:dyDescent="0.2">
      <c r="A348" s="4" t="s">
        <v>782</v>
      </c>
      <c r="B348" s="26" t="s">
        <v>435</v>
      </c>
      <c r="C348" s="26" t="s">
        <v>351</v>
      </c>
      <c r="D348" s="26" t="s">
        <v>157</v>
      </c>
      <c r="E348" s="36">
        <v>1</v>
      </c>
      <c r="F348" s="26">
        <v>1967</v>
      </c>
      <c r="G348" s="35">
        <v>43738</v>
      </c>
      <c r="H348" s="33">
        <f t="shared" si="3"/>
        <v>1.0893246187363834E-4</v>
      </c>
      <c r="I348" s="37">
        <v>7</v>
      </c>
    </row>
    <row r="349" spans="1:9" x14ac:dyDescent="0.2">
      <c r="A349" s="4" t="s">
        <v>625</v>
      </c>
      <c r="B349" s="26" t="s">
        <v>616</v>
      </c>
      <c r="C349" s="26" t="s">
        <v>351</v>
      </c>
      <c r="D349" s="26" t="s">
        <v>157</v>
      </c>
      <c r="E349" s="36">
        <v>1</v>
      </c>
      <c r="F349" s="26">
        <v>1984</v>
      </c>
      <c r="G349" s="35">
        <v>43738</v>
      </c>
      <c r="H349" s="33">
        <f t="shared" si="3"/>
        <v>7.7808901338313107E-5</v>
      </c>
      <c r="I349" s="37">
        <v>5</v>
      </c>
    </row>
    <row r="350" spans="1:9" x14ac:dyDescent="0.2">
      <c r="A350" s="4" t="s">
        <v>626</v>
      </c>
      <c r="B350" s="26" t="s">
        <v>617</v>
      </c>
      <c r="C350" s="26" t="s">
        <v>351</v>
      </c>
      <c r="D350" s="26" t="s">
        <v>157</v>
      </c>
      <c r="E350" s="36">
        <v>1</v>
      </c>
      <c r="F350" s="26">
        <v>1984</v>
      </c>
      <c r="G350" s="35">
        <v>43738</v>
      </c>
      <c r="H350" s="33">
        <f t="shared" si="3"/>
        <v>9.3370681605975717E-5</v>
      </c>
      <c r="I350" s="37">
        <v>6</v>
      </c>
    </row>
    <row r="351" spans="1:9" x14ac:dyDescent="0.2">
      <c r="A351" s="4" t="s">
        <v>627</v>
      </c>
      <c r="B351" s="26" t="s">
        <v>414</v>
      </c>
      <c r="C351" s="26" t="s">
        <v>351</v>
      </c>
      <c r="D351" s="26" t="s">
        <v>157</v>
      </c>
      <c r="E351" s="36">
        <v>1</v>
      </c>
      <c r="F351" s="26">
        <v>1983</v>
      </c>
      <c r="G351" s="35">
        <v>43738</v>
      </c>
      <c r="H351" s="33">
        <f t="shared" si="3"/>
        <v>6.2247121070650485E-4</v>
      </c>
      <c r="I351" s="37">
        <v>40</v>
      </c>
    </row>
    <row r="352" spans="1:9" x14ac:dyDescent="0.2">
      <c r="A352" s="4" t="s">
        <v>628</v>
      </c>
      <c r="B352" s="26" t="s">
        <v>618</v>
      </c>
      <c r="C352" s="26" t="s">
        <v>351</v>
      </c>
      <c r="D352" s="26" t="s">
        <v>157</v>
      </c>
      <c r="E352" s="36">
        <v>1</v>
      </c>
      <c r="F352" s="26">
        <v>1985</v>
      </c>
      <c r="G352" s="35">
        <v>43738</v>
      </c>
      <c r="H352" s="33">
        <f t="shared" si="3"/>
        <v>5.4466230936819177E-4</v>
      </c>
      <c r="I352" s="37">
        <v>35</v>
      </c>
    </row>
    <row r="353" spans="1:9" x14ac:dyDescent="0.2">
      <c r="A353" s="4" t="s">
        <v>629</v>
      </c>
      <c r="B353" s="26" t="s">
        <v>617</v>
      </c>
      <c r="C353" s="26" t="s">
        <v>351</v>
      </c>
      <c r="D353" s="26" t="s">
        <v>157</v>
      </c>
      <c r="E353" s="36">
        <v>1</v>
      </c>
      <c r="F353" s="26">
        <v>1985</v>
      </c>
      <c r="G353" s="35">
        <v>43738</v>
      </c>
      <c r="H353" s="33">
        <f t="shared" si="3"/>
        <v>3.2679738562091501E-4</v>
      </c>
      <c r="I353" s="37">
        <v>21</v>
      </c>
    </row>
    <row r="354" spans="1:9" x14ac:dyDescent="0.2">
      <c r="A354" s="4" t="s">
        <v>630</v>
      </c>
      <c r="B354" s="26" t="s">
        <v>619</v>
      </c>
      <c r="C354" s="26" t="s">
        <v>351</v>
      </c>
      <c r="D354" s="26" t="s">
        <v>157</v>
      </c>
      <c r="E354" s="36">
        <v>1</v>
      </c>
      <c r="F354" s="26">
        <v>1985</v>
      </c>
      <c r="G354" s="35">
        <v>43738</v>
      </c>
      <c r="H354" s="33">
        <f t="shared" si="3"/>
        <v>7.7808901338313107E-5</v>
      </c>
      <c r="I354" s="37">
        <v>5</v>
      </c>
    </row>
    <row r="355" spans="1:9" x14ac:dyDescent="0.2">
      <c r="A355" s="4" t="s">
        <v>631</v>
      </c>
      <c r="B355" s="26" t="s">
        <v>438</v>
      </c>
      <c r="C355" s="26" t="s">
        <v>351</v>
      </c>
      <c r="D355" s="26" t="s">
        <v>157</v>
      </c>
      <c r="E355" s="36">
        <v>1</v>
      </c>
      <c r="F355" s="26">
        <v>1986</v>
      </c>
      <c r="G355" s="35">
        <v>43738</v>
      </c>
      <c r="H355" s="33">
        <f t="shared" si="3"/>
        <v>6.0690943043884222E-4</v>
      </c>
      <c r="I355" s="37">
        <v>39</v>
      </c>
    </row>
    <row r="356" spans="1:9" x14ac:dyDescent="0.2">
      <c r="A356" s="4" t="s">
        <v>632</v>
      </c>
      <c r="B356" s="26" t="s">
        <v>482</v>
      </c>
      <c r="C356" s="26" t="s">
        <v>351</v>
      </c>
      <c r="D356" s="26" t="s">
        <v>157</v>
      </c>
      <c r="E356" s="36">
        <v>1</v>
      </c>
      <c r="F356" s="26">
        <v>1986</v>
      </c>
      <c r="G356" s="35">
        <v>43738</v>
      </c>
      <c r="H356" s="33">
        <f t="shared" si="3"/>
        <v>4.3572984749455336E-4</v>
      </c>
      <c r="I356" s="37">
        <f>29-1</f>
        <v>28</v>
      </c>
    </row>
    <row r="357" spans="1:9" x14ac:dyDescent="0.2">
      <c r="A357" s="4" t="s">
        <v>633</v>
      </c>
      <c r="B357" s="26" t="s">
        <v>620</v>
      </c>
      <c r="C357" s="26" t="s">
        <v>351</v>
      </c>
      <c r="D357" s="26" t="s">
        <v>157</v>
      </c>
      <c r="E357" s="36">
        <v>1</v>
      </c>
      <c r="F357" s="26">
        <v>1986</v>
      </c>
      <c r="G357" s="35">
        <v>43738</v>
      </c>
      <c r="H357" s="33">
        <f t="shared" si="3"/>
        <v>7.7808901338313107E-5</v>
      </c>
      <c r="I357" s="37">
        <v>5</v>
      </c>
    </row>
    <row r="358" spans="1:9" x14ac:dyDescent="0.2">
      <c r="A358" s="4" t="s">
        <v>634</v>
      </c>
      <c r="B358" s="26" t="s">
        <v>621</v>
      </c>
      <c r="C358" s="26" t="s">
        <v>351</v>
      </c>
      <c r="D358" s="26" t="s">
        <v>157</v>
      </c>
      <c r="E358" s="36">
        <v>1</v>
      </c>
      <c r="F358" s="26">
        <v>1986</v>
      </c>
      <c r="G358" s="35">
        <v>43738</v>
      </c>
      <c r="H358" s="33">
        <f t="shared" si="3"/>
        <v>1.2449424214130097E-4</v>
      </c>
      <c r="I358" s="37">
        <v>8</v>
      </c>
    </row>
    <row r="359" spans="1:9" x14ac:dyDescent="0.2">
      <c r="A359" s="4" t="s">
        <v>635</v>
      </c>
      <c r="B359" s="26" t="s">
        <v>491</v>
      </c>
      <c r="C359" s="26" t="s">
        <v>351</v>
      </c>
      <c r="D359" s="26" t="s">
        <v>157</v>
      </c>
      <c r="E359" s="36">
        <v>1</v>
      </c>
      <c r="F359" s="26">
        <v>1986</v>
      </c>
      <c r="G359" s="35">
        <v>43738</v>
      </c>
      <c r="H359" s="33">
        <f t="shared" si="3"/>
        <v>4.8241518829754122E-4</v>
      </c>
      <c r="I359" s="37">
        <v>31</v>
      </c>
    </row>
    <row r="360" spans="1:9" x14ac:dyDescent="0.2">
      <c r="A360" s="4" t="s">
        <v>636</v>
      </c>
      <c r="B360" s="26" t="s">
        <v>622</v>
      </c>
      <c r="C360" s="26" t="s">
        <v>351</v>
      </c>
      <c r="D360" s="26" t="s">
        <v>157</v>
      </c>
      <c r="E360" s="36">
        <v>1</v>
      </c>
      <c r="F360" s="26">
        <v>1987</v>
      </c>
      <c r="G360" s="35">
        <v>43738</v>
      </c>
      <c r="H360" s="33">
        <f t="shared" si="3"/>
        <v>4.51291627762216E-4</v>
      </c>
      <c r="I360" s="37">
        <f>30-1</f>
        <v>29</v>
      </c>
    </row>
    <row r="361" spans="1:9" x14ac:dyDescent="0.2">
      <c r="A361" s="4" t="s">
        <v>637</v>
      </c>
      <c r="B361" s="26" t="s">
        <v>623</v>
      </c>
      <c r="C361" s="26" t="s">
        <v>351</v>
      </c>
      <c r="D361" s="26" t="s">
        <v>157</v>
      </c>
      <c r="E361" s="36">
        <v>1</v>
      </c>
      <c r="F361" s="26">
        <v>1988</v>
      </c>
      <c r="G361" s="35">
        <v>43738</v>
      </c>
      <c r="H361" s="33">
        <f t="shared" si="3"/>
        <v>3.8904450669156551E-4</v>
      </c>
      <c r="I361" s="37">
        <v>25</v>
      </c>
    </row>
    <row r="362" spans="1:9" x14ac:dyDescent="0.2">
      <c r="A362" s="4" t="s">
        <v>638</v>
      </c>
      <c r="B362" s="26" t="s">
        <v>449</v>
      </c>
      <c r="C362" s="26" t="s">
        <v>351</v>
      </c>
      <c r="D362" s="26" t="s">
        <v>157</v>
      </c>
      <c r="E362" s="36">
        <v>1</v>
      </c>
      <c r="F362" s="26">
        <v>1987</v>
      </c>
      <c r="G362" s="35">
        <v>43738</v>
      </c>
      <c r="H362" s="33">
        <f t="shared" si="3"/>
        <v>6.2247121070650483E-5</v>
      </c>
      <c r="I362" s="37">
        <v>4</v>
      </c>
    </row>
    <row r="363" spans="1:9" x14ac:dyDescent="0.2">
      <c r="A363" s="4" t="s">
        <v>676</v>
      </c>
      <c r="B363" s="26" t="s">
        <v>398</v>
      </c>
      <c r="C363" s="26" t="s">
        <v>238</v>
      </c>
      <c r="D363" s="26" t="s">
        <v>157</v>
      </c>
      <c r="E363" s="36">
        <v>1</v>
      </c>
      <c r="F363" s="26">
        <v>2017</v>
      </c>
      <c r="G363" s="35">
        <v>43753</v>
      </c>
      <c r="H363" s="33">
        <f t="shared" si="3"/>
        <v>9.9595393713040772E-4</v>
      </c>
      <c r="I363" s="37">
        <v>64</v>
      </c>
    </row>
    <row r="364" spans="1:9" x14ac:dyDescent="0.2">
      <c r="A364" s="40" t="s">
        <v>572</v>
      </c>
      <c r="B364" s="26" t="s">
        <v>572</v>
      </c>
      <c r="C364" s="26" t="s">
        <v>351</v>
      </c>
      <c r="D364" s="26" t="s">
        <v>157</v>
      </c>
      <c r="E364" s="36">
        <v>1</v>
      </c>
      <c r="F364" s="26">
        <v>1966</v>
      </c>
      <c r="G364" s="35">
        <v>43769</v>
      </c>
      <c r="H364" s="33">
        <f t="shared" si="3"/>
        <v>2.6455026455026457E-4</v>
      </c>
      <c r="I364" s="37">
        <v>17</v>
      </c>
    </row>
    <row r="365" spans="1:9" x14ac:dyDescent="0.2">
      <c r="A365" s="40" t="s">
        <v>446</v>
      </c>
      <c r="B365" s="26" t="s">
        <v>446</v>
      </c>
      <c r="C365" s="26" t="s">
        <v>351</v>
      </c>
      <c r="D365" s="26" t="s">
        <v>157</v>
      </c>
      <c r="E365" s="36">
        <v>1</v>
      </c>
      <c r="F365" s="26">
        <v>1983</v>
      </c>
      <c r="G365" s="35">
        <v>43769</v>
      </c>
      <c r="H365" s="33">
        <f t="shared" si="3"/>
        <v>1.2449424214130097E-3</v>
      </c>
      <c r="I365" s="37">
        <v>80</v>
      </c>
    </row>
    <row r="366" spans="1:9" x14ac:dyDescent="0.2">
      <c r="A366" s="40" t="s">
        <v>639</v>
      </c>
      <c r="B366" s="26" t="s">
        <v>639</v>
      </c>
      <c r="C366" s="26" t="s">
        <v>351</v>
      </c>
      <c r="D366" s="26" t="s">
        <v>157</v>
      </c>
      <c r="E366" s="36">
        <v>1</v>
      </c>
      <c r="F366" s="26">
        <v>1987</v>
      </c>
      <c r="G366" s="35">
        <v>43769</v>
      </c>
      <c r="H366" s="33">
        <f t="shared" si="3"/>
        <v>7.7808901338313101E-4</v>
      </c>
      <c r="I366" s="37">
        <v>50</v>
      </c>
    </row>
    <row r="367" spans="1:9" x14ac:dyDescent="0.2">
      <c r="A367" s="40" t="s">
        <v>640</v>
      </c>
      <c r="B367" s="26" t="s">
        <v>640</v>
      </c>
      <c r="C367" s="26" t="s">
        <v>351</v>
      </c>
      <c r="D367" s="26" t="s">
        <v>157</v>
      </c>
      <c r="E367" s="36">
        <v>1</v>
      </c>
      <c r="F367" s="26">
        <v>1987</v>
      </c>
      <c r="G367" s="35">
        <v>43769</v>
      </c>
      <c r="H367" s="33">
        <f t="shared" si="3"/>
        <v>3.8904450669156551E-4</v>
      </c>
      <c r="I367" s="37">
        <v>25</v>
      </c>
    </row>
    <row r="368" spans="1:9" x14ac:dyDescent="0.2">
      <c r="A368" s="40" t="s">
        <v>641</v>
      </c>
      <c r="B368" s="26" t="s">
        <v>641</v>
      </c>
      <c r="C368" s="26" t="s">
        <v>351</v>
      </c>
      <c r="D368" s="26" t="s">
        <v>157</v>
      </c>
      <c r="E368" s="36">
        <v>1</v>
      </c>
      <c r="F368" s="26">
        <v>1990</v>
      </c>
      <c r="G368" s="35">
        <v>43769</v>
      </c>
      <c r="H368" s="33">
        <f t="shared" si="3"/>
        <v>6.2247121070650483E-5</v>
      </c>
      <c r="I368" s="37">
        <v>4</v>
      </c>
    </row>
    <row r="369" spans="1:9" x14ac:dyDescent="0.2">
      <c r="A369" s="40" t="s">
        <v>642</v>
      </c>
      <c r="B369" s="26" t="s">
        <v>642</v>
      </c>
      <c r="C369" s="26" t="s">
        <v>351</v>
      </c>
      <c r="D369" s="26" t="s">
        <v>157</v>
      </c>
      <c r="E369" s="36">
        <v>1</v>
      </c>
      <c r="F369" s="26">
        <v>1990</v>
      </c>
      <c r="G369" s="35">
        <v>43769</v>
      </c>
      <c r="H369" s="33">
        <f t="shared" si="3"/>
        <v>4.3572984749455336E-4</v>
      </c>
      <c r="I369" s="37">
        <v>28</v>
      </c>
    </row>
    <row r="370" spans="1:9" x14ac:dyDescent="0.2">
      <c r="A370" s="40" t="s">
        <v>643</v>
      </c>
      <c r="B370" s="26" t="s">
        <v>643</v>
      </c>
      <c r="C370" s="26" t="s">
        <v>351</v>
      </c>
      <c r="D370" s="26" t="s">
        <v>157</v>
      </c>
      <c r="E370" s="36">
        <v>1</v>
      </c>
      <c r="F370" s="26">
        <v>1993</v>
      </c>
      <c r="G370" s="35">
        <v>43769</v>
      </c>
      <c r="H370" s="33">
        <f t="shared" si="3"/>
        <v>3.7348272642390287E-4</v>
      </c>
      <c r="I370" s="37">
        <v>24</v>
      </c>
    </row>
    <row r="371" spans="1:9" x14ac:dyDescent="0.2">
      <c r="A371" s="40" t="s">
        <v>644</v>
      </c>
      <c r="B371" s="26" t="s">
        <v>644</v>
      </c>
      <c r="C371" s="26" t="s">
        <v>351</v>
      </c>
      <c r="D371" s="26" t="s">
        <v>157</v>
      </c>
      <c r="E371" s="36">
        <v>1</v>
      </c>
      <c r="F371" s="26">
        <v>1995</v>
      </c>
      <c r="G371" s="35">
        <v>43769</v>
      </c>
      <c r="H371" s="33">
        <f t="shared" si="3"/>
        <v>5.135387488328665E-4</v>
      </c>
      <c r="I371" s="37">
        <v>33</v>
      </c>
    </row>
    <row r="372" spans="1:9" x14ac:dyDescent="0.2">
      <c r="A372" s="40" t="s">
        <v>645</v>
      </c>
      <c r="B372" s="26" t="s">
        <v>645</v>
      </c>
      <c r="C372" s="26" t="s">
        <v>351</v>
      </c>
      <c r="D372" s="26" t="s">
        <v>157</v>
      </c>
      <c r="E372" s="36">
        <v>1</v>
      </c>
      <c r="F372" s="26">
        <v>1970</v>
      </c>
      <c r="G372" s="35">
        <v>43769</v>
      </c>
      <c r="H372" s="33">
        <f t="shared" si="3"/>
        <v>5.135387488328665E-4</v>
      </c>
      <c r="I372" s="37">
        <v>33</v>
      </c>
    </row>
    <row r="373" spans="1:9" x14ac:dyDescent="0.2">
      <c r="A373" s="4" t="s">
        <v>675</v>
      </c>
      <c r="B373" s="26" t="s">
        <v>646</v>
      </c>
      <c r="C373" s="26" t="s">
        <v>6</v>
      </c>
      <c r="D373" s="26" t="s">
        <v>157</v>
      </c>
      <c r="E373" s="36">
        <v>1</v>
      </c>
      <c r="F373" s="26">
        <v>2019</v>
      </c>
      <c r="G373" s="35">
        <v>43790</v>
      </c>
      <c r="H373" s="33">
        <f t="shared" si="3"/>
        <v>1.8829754123871772E-3</v>
      </c>
      <c r="I373" s="37">
        <v>121</v>
      </c>
    </row>
    <row r="374" spans="1:9" x14ac:dyDescent="0.2">
      <c r="A374" s="4" t="s">
        <v>674</v>
      </c>
      <c r="B374" s="26" t="s">
        <v>28</v>
      </c>
      <c r="C374" s="26" t="s">
        <v>7</v>
      </c>
      <c r="D374" s="26" t="s">
        <v>157</v>
      </c>
      <c r="E374" s="36">
        <v>1</v>
      </c>
      <c r="F374" s="26">
        <v>1999</v>
      </c>
      <c r="G374" s="35">
        <v>43811</v>
      </c>
      <c r="H374" s="33">
        <f t="shared" si="3"/>
        <v>1.2293806411453471E-3</v>
      </c>
      <c r="I374" s="37">
        <v>79</v>
      </c>
    </row>
    <row r="375" spans="1:9" x14ac:dyDescent="0.2">
      <c r="A375" s="4" t="s">
        <v>647</v>
      </c>
      <c r="B375" s="26" t="s">
        <v>369</v>
      </c>
      <c r="C375" s="26" t="s">
        <v>351</v>
      </c>
      <c r="D375" s="26" t="s">
        <v>157</v>
      </c>
      <c r="E375" s="36">
        <v>1</v>
      </c>
      <c r="F375" s="26">
        <v>2012</v>
      </c>
      <c r="G375" s="35">
        <v>43815</v>
      </c>
      <c r="H375" s="33">
        <f t="shared" si="3"/>
        <v>3.4547152194211016E-3</v>
      </c>
      <c r="I375" s="37">
        <v>222</v>
      </c>
    </row>
    <row r="376" spans="1:9" x14ac:dyDescent="0.2">
      <c r="A376" s="4" t="s">
        <v>673</v>
      </c>
      <c r="B376" s="26" t="s">
        <v>31</v>
      </c>
      <c r="C376" s="26" t="s">
        <v>8</v>
      </c>
      <c r="D376" s="26" t="s">
        <v>157</v>
      </c>
      <c r="E376" s="36">
        <v>1</v>
      </c>
      <c r="F376" s="26">
        <v>1961</v>
      </c>
      <c r="G376" s="35">
        <v>43818</v>
      </c>
      <c r="H376" s="33">
        <f t="shared" si="3"/>
        <v>7.4696545284780574E-4</v>
      </c>
      <c r="I376" s="37">
        <v>48</v>
      </c>
    </row>
    <row r="377" spans="1:9" x14ac:dyDescent="0.2">
      <c r="A377" s="4" t="s">
        <v>661</v>
      </c>
      <c r="B377" s="26" t="s">
        <v>648</v>
      </c>
      <c r="C377" s="26" t="s">
        <v>10</v>
      </c>
      <c r="D377" s="26" t="s">
        <v>157</v>
      </c>
      <c r="E377" s="36">
        <v>1</v>
      </c>
      <c r="F377" s="26">
        <v>1979</v>
      </c>
      <c r="G377" s="35">
        <v>43871</v>
      </c>
      <c r="H377" s="33">
        <f t="shared" si="3"/>
        <v>2.6455026455026454E-3</v>
      </c>
      <c r="I377" s="37">
        <v>170</v>
      </c>
    </row>
    <row r="378" spans="1:9" x14ac:dyDescent="0.2">
      <c r="A378" s="4" t="s">
        <v>662</v>
      </c>
      <c r="B378" s="26" t="s">
        <v>648</v>
      </c>
      <c r="C378" s="26" t="s">
        <v>10</v>
      </c>
      <c r="D378" s="26" t="s">
        <v>157</v>
      </c>
      <c r="E378" s="36">
        <v>1</v>
      </c>
      <c r="F378" s="26">
        <v>1971</v>
      </c>
      <c r="G378" s="35">
        <v>43871</v>
      </c>
      <c r="H378" s="33">
        <f t="shared" si="3"/>
        <v>3.0345471521942111E-3</v>
      </c>
      <c r="I378" s="37">
        <v>195</v>
      </c>
    </row>
    <row r="379" spans="1:9" x14ac:dyDescent="0.2">
      <c r="A379" s="4" t="s">
        <v>663</v>
      </c>
      <c r="B379" s="26" t="s">
        <v>648</v>
      </c>
      <c r="C379" s="26" t="s">
        <v>10</v>
      </c>
      <c r="D379" s="26" t="s">
        <v>157</v>
      </c>
      <c r="E379" s="36">
        <v>1</v>
      </c>
      <c r="F379" s="26">
        <v>1974</v>
      </c>
      <c r="G379" s="35">
        <v>43871</v>
      </c>
      <c r="H379" s="33">
        <f t="shared" si="3"/>
        <v>1.8518518518518519E-3</v>
      </c>
      <c r="I379" s="37">
        <v>119</v>
      </c>
    </row>
    <row r="380" spans="1:9" x14ac:dyDescent="0.2">
      <c r="A380" s="4" t="s">
        <v>664</v>
      </c>
      <c r="B380" s="26" t="s">
        <v>648</v>
      </c>
      <c r="C380" s="26" t="s">
        <v>10</v>
      </c>
      <c r="D380" s="26" t="s">
        <v>157</v>
      </c>
      <c r="E380" s="36">
        <v>1</v>
      </c>
      <c r="F380" s="26">
        <v>2014</v>
      </c>
      <c r="G380" s="35">
        <v>43871</v>
      </c>
      <c r="H380" s="33">
        <f t="shared" si="3"/>
        <v>2.2720199190787425E-3</v>
      </c>
      <c r="I380" s="37">
        <v>146</v>
      </c>
    </row>
    <row r="381" spans="1:9" x14ac:dyDescent="0.2">
      <c r="A381" s="4" t="s">
        <v>665</v>
      </c>
      <c r="B381" s="26" t="s">
        <v>648</v>
      </c>
      <c r="C381" s="26" t="s">
        <v>10</v>
      </c>
      <c r="D381" s="26" t="s">
        <v>157</v>
      </c>
      <c r="E381" s="36">
        <v>1</v>
      </c>
      <c r="F381" s="26">
        <v>1975</v>
      </c>
      <c r="G381" s="35">
        <v>43871</v>
      </c>
      <c r="H381" s="33">
        <f t="shared" si="3"/>
        <v>2.8944911297852476E-3</v>
      </c>
      <c r="I381" s="37">
        <v>186</v>
      </c>
    </row>
    <row r="382" spans="1:9" x14ac:dyDescent="0.2">
      <c r="A382" s="4" t="s">
        <v>666</v>
      </c>
      <c r="B382" s="26" t="s">
        <v>648</v>
      </c>
      <c r="C382" s="26" t="s">
        <v>10</v>
      </c>
      <c r="D382" s="26" t="s">
        <v>157</v>
      </c>
      <c r="E382" s="36">
        <v>1</v>
      </c>
      <c r="F382" s="26">
        <v>1971</v>
      </c>
      <c r="G382" s="35">
        <v>43871</v>
      </c>
      <c r="H382" s="33">
        <f t="shared" ref="H382:H445" si="4">I382/$I$546</f>
        <v>2.9567382508558981E-3</v>
      </c>
      <c r="I382" s="37">
        <v>190</v>
      </c>
    </row>
    <row r="383" spans="1:9" x14ac:dyDescent="0.2">
      <c r="A383" s="4" t="s">
        <v>650</v>
      </c>
      <c r="B383" s="26" t="s">
        <v>648</v>
      </c>
      <c r="C383" s="26" t="s">
        <v>10</v>
      </c>
      <c r="D383" s="26" t="s">
        <v>157</v>
      </c>
      <c r="E383" s="36">
        <v>1</v>
      </c>
      <c r="F383" s="26">
        <v>1986</v>
      </c>
      <c r="G383" s="35">
        <v>43871</v>
      </c>
      <c r="H383" s="33">
        <f t="shared" si="4"/>
        <v>2.3342670401493932E-4</v>
      </c>
      <c r="I383" s="37">
        <v>15</v>
      </c>
    </row>
    <row r="384" spans="1:9" x14ac:dyDescent="0.2">
      <c r="A384" s="4" t="s">
        <v>651</v>
      </c>
      <c r="B384" s="26" t="s">
        <v>648</v>
      </c>
      <c r="C384" s="26" t="s">
        <v>10</v>
      </c>
      <c r="D384" s="26" t="s">
        <v>157</v>
      </c>
      <c r="E384" s="36">
        <v>1</v>
      </c>
      <c r="F384" s="26">
        <v>1986</v>
      </c>
      <c r="G384" s="35">
        <v>43871</v>
      </c>
      <c r="H384" s="33">
        <f t="shared" si="4"/>
        <v>2.4898848428260193E-4</v>
      </c>
      <c r="I384" s="37">
        <v>16</v>
      </c>
    </row>
    <row r="385" spans="1:9" x14ac:dyDescent="0.2">
      <c r="A385" s="4" t="s">
        <v>652</v>
      </c>
      <c r="B385" s="26" t="s">
        <v>648</v>
      </c>
      <c r="C385" s="26" t="s">
        <v>10</v>
      </c>
      <c r="D385" s="26" t="s">
        <v>157</v>
      </c>
      <c r="E385" s="36">
        <v>1</v>
      </c>
      <c r="F385" s="26">
        <v>1986</v>
      </c>
      <c r="G385" s="35">
        <v>43871</v>
      </c>
      <c r="H385" s="33">
        <f t="shared" si="4"/>
        <v>2.3342670401493932E-4</v>
      </c>
      <c r="I385" s="37">
        <v>15</v>
      </c>
    </row>
    <row r="386" spans="1:9" x14ac:dyDescent="0.2">
      <c r="A386" s="4" t="s">
        <v>653</v>
      </c>
      <c r="B386" s="26" t="s">
        <v>648</v>
      </c>
      <c r="C386" s="26" t="s">
        <v>10</v>
      </c>
      <c r="D386" s="26" t="s">
        <v>157</v>
      </c>
      <c r="E386" s="36">
        <v>1</v>
      </c>
      <c r="F386" s="26">
        <v>1986</v>
      </c>
      <c r="G386" s="35">
        <v>43871</v>
      </c>
      <c r="H386" s="33">
        <f t="shared" si="4"/>
        <v>1.8362900715841893E-3</v>
      </c>
      <c r="I386" s="37">
        <v>118</v>
      </c>
    </row>
    <row r="387" spans="1:9" x14ac:dyDescent="0.2">
      <c r="A387" s="4" t="s">
        <v>654</v>
      </c>
      <c r="B387" s="26" t="s">
        <v>648</v>
      </c>
      <c r="C387" s="26" t="s">
        <v>10</v>
      </c>
      <c r="D387" s="26" t="s">
        <v>157</v>
      </c>
      <c r="E387" s="36">
        <v>1</v>
      </c>
      <c r="F387" s="26">
        <v>1994</v>
      </c>
      <c r="G387" s="35">
        <v>43871</v>
      </c>
      <c r="H387" s="33">
        <f t="shared" si="4"/>
        <v>7.7808901338313101E-4</v>
      </c>
      <c r="I387" s="37">
        <v>50</v>
      </c>
    </row>
    <row r="388" spans="1:9" x14ac:dyDescent="0.2">
      <c r="A388" s="4" t="s">
        <v>655</v>
      </c>
      <c r="B388" s="26" t="s">
        <v>648</v>
      </c>
      <c r="C388" s="26" t="s">
        <v>10</v>
      </c>
      <c r="D388" s="26" t="s">
        <v>157</v>
      </c>
      <c r="E388" s="36">
        <v>1</v>
      </c>
      <c r="F388" s="26">
        <v>1995</v>
      </c>
      <c r="G388" s="35">
        <v>43871</v>
      </c>
      <c r="H388" s="33">
        <f t="shared" si="4"/>
        <v>8.0921257391845629E-4</v>
      </c>
      <c r="I388" s="37">
        <v>52</v>
      </c>
    </row>
    <row r="389" spans="1:9" x14ac:dyDescent="0.2">
      <c r="A389" s="4" t="s">
        <v>656</v>
      </c>
      <c r="B389" s="26" t="s">
        <v>648</v>
      </c>
      <c r="C389" s="26" t="s">
        <v>10</v>
      </c>
      <c r="D389" s="26" t="s">
        <v>157</v>
      </c>
      <c r="E389" s="36">
        <v>1</v>
      </c>
      <c r="F389" s="26">
        <v>1992</v>
      </c>
      <c r="G389" s="35">
        <v>43871</v>
      </c>
      <c r="H389" s="33">
        <f t="shared" si="4"/>
        <v>9.3370681605975728E-4</v>
      </c>
      <c r="I389" s="37">
        <v>60</v>
      </c>
    </row>
    <row r="390" spans="1:9" x14ac:dyDescent="0.2">
      <c r="A390" s="4" t="s">
        <v>657</v>
      </c>
      <c r="B390" s="26" t="s">
        <v>648</v>
      </c>
      <c r="C390" s="26" t="s">
        <v>10</v>
      </c>
      <c r="D390" s="26" t="s">
        <v>157</v>
      </c>
      <c r="E390" s="36">
        <v>1</v>
      </c>
      <c r="F390" s="26">
        <v>1990</v>
      </c>
      <c r="G390" s="35">
        <v>43871</v>
      </c>
      <c r="H390" s="33">
        <f t="shared" si="4"/>
        <v>1.0115157173980704E-3</v>
      </c>
      <c r="I390" s="37">
        <v>65</v>
      </c>
    </row>
    <row r="391" spans="1:9" x14ac:dyDescent="0.2">
      <c r="A391" s="4" t="s">
        <v>658</v>
      </c>
      <c r="B391" s="26" t="s">
        <v>648</v>
      </c>
      <c r="C391" s="26" t="s">
        <v>10</v>
      </c>
      <c r="D391" s="26" t="s">
        <v>157</v>
      </c>
      <c r="E391" s="36">
        <v>1</v>
      </c>
      <c r="F391" s="26">
        <v>1993</v>
      </c>
      <c r="G391" s="35">
        <v>43871</v>
      </c>
      <c r="H391" s="33">
        <f t="shared" si="4"/>
        <v>7.7808901338313101E-4</v>
      </c>
      <c r="I391" s="37">
        <v>50</v>
      </c>
    </row>
    <row r="392" spans="1:9" x14ac:dyDescent="0.2">
      <c r="A392" s="4" t="s">
        <v>659</v>
      </c>
      <c r="B392" s="26" t="s">
        <v>648</v>
      </c>
      <c r="C392" s="26" t="s">
        <v>10</v>
      </c>
      <c r="D392" s="26" t="s">
        <v>157</v>
      </c>
      <c r="E392" s="36">
        <v>1</v>
      </c>
      <c r="F392" s="26">
        <v>1991</v>
      </c>
      <c r="G392" s="35">
        <v>43871</v>
      </c>
      <c r="H392" s="33">
        <f t="shared" si="4"/>
        <v>8.7145969498910673E-4</v>
      </c>
      <c r="I392" s="37">
        <v>56</v>
      </c>
    </row>
    <row r="393" spans="1:9" x14ac:dyDescent="0.2">
      <c r="A393" s="4" t="s">
        <v>660</v>
      </c>
      <c r="B393" s="26" t="s">
        <v>649</v>
      </c>
      <c r="C393" s="26" t="s">
        <v>6</v>
      </c>
      <c r="D393" s="26" t="s">
        <v>157</v>
      </c>
      <c r="E393" s="36">
        <v>1</v>
      </c>
      <c r="F393" s="26">
        <v>2019</v>
      </c>
      <c r="G393" s="35">
        <v>43894</v>
      </c>
      <c r="H393" s="33">
        <f t="shared" si="4"/>
        <v>1.7429193899782135E-3</v>
      </c>
      <c r="I393" s="37">
        <v>112</v>
      </c>
    </row>
    <row r="394" spans="1:9" x14ac:dyDescent="0.2">
      <c r="A394" s="4" t="s">
        <v>730</v>
      </c>
      <c r="B394" s="26" t="s">
        <v>41</v>
      </c>
      <c r="C394" s="26" t="s">
        <v>7</v>
      </c>
      <c r="D394" s="26" t="s">
        <v>157</v>
      </c>
      <c r="E394" s="36">
        <v>1</v>
      </c>
      <c r="F394" s="26">
        <v>2019</v>
      </c>
      <c r="G394" s="35">
        <v>43906</v>
      </c>
      <c r="H394" s="33">
        <f t="shared" si="4"/>
        <v>1.6962340491752255E-3</v>
      </c>
      <c r="I394" s="37">
        <v>109</v>
      </c>
    </row>
    <row r="395" spans="1:9" x14ac:dyDescent="0.2">
      <c r="A395" s="4" t="s">
        <v>667</v>
      </c>
      <c r="B395" s="26" t="s">
        <v>648</v>
      </c>
      <c r="C395" s="26" t="s">
        <v>10</v>
      </c>
      <c r="D395" s="26" t="s">
        <v>157</v>
      </c>
      <c r="E395" s="36">
        <v>1</v>
      </c>
      <c r="F395" s="26">
        <v>2020</v>
      </c>
      <c r="G395" s="35">
        <v>44056</v>
      </c>
      <c r="H395" s="33">
        <f t="shared" si="4"/>
        <v>1.3694366635543106E-3</v>
      </c>
      <c r="I395" s="37">
        <v>88</v>
      </c>
    </row>
    <row r="396" spans="1:9" x14ac:dyDescent="0.2">
      <c r="A396" s="4" t="s">
        <v>668</v>
      </c>
      <c r="B396" s="26" t="s">
        <v>669</v>
      </c>
      <c r="C396" s="26" t="s">
        <v>351</v>
      </c>
      <c r="D396" s="26" t="s">
        <v>157</v>
      </c>
      <c r="E396" s="36">
        <v>1</v>
      </c>
      <c r="F396" s="26">
        <v>1975</v>
      </c>
      <c r="G396" s="35">
        <v>44075</v>
      </c>
      <c r="H396" s="33">
        <f t="shared" si="4"/>
        <v>1.8674136321195146E-3</v>
      </c>
      <c r="I396" s="37">
        <v>120</v>
      </c>
    </row>
    <row r="397" spans="1:9" x14ac:dyDescent="0.2">
      <c r="A397" s="4" t="s">
        <v>672</v>
      </c>
      <c r="B397" s="26" t="s">
        <v>22</v>
      </c>
      <c r="C397" s="26" t="s">
        <v>4</v>
      </c>
      <c r="D397" s="26" t="s">
        <v>157</v>
      </c>
      <c r="E397" s="36">
        <v>1</v>
      </c>
      <c r="F397" s="26">
        <v>1967</v>
      </c>
      <c r="G397" s="35">
        <v>44095</v>
      </c>
      <c r="H397" s="33">
        <f t="shared" si="4"/>
        <v>1.6651104886399005E-3</v>
      </c>
      <c r="I397" s="37">
        <v>107</v>
      </c>
    </row>
    <row r="398" spans="1:9" x14ac:dyDescent="0.2">
      <c r="A398" s="4" t="s">
        <v>729</v>
      </c>
      <c r="B398" s="26" t="s">
        <v>191</v>
      </c>
      <c r="C398" s="26" t="s">
        <v>4</v>
      </c>
      <c r="D398" s="26" t="s">
        <v>157</v>
      </c>
      <c r="E398" s="36">
        <v>1</v>
      </c>
      <c r="F398" s="26">
        <v>1976</v>
      </c>
      <c r="G398" s="35">
        <v>44095</v>
      </c>
      <c r="H398" s="33">
        <f t="shared" si="4"/>
        <v>1.1671335200746965E-3</v>
      </c>
      <c r="I398" s="37">
        <v>75</v>
      </c>
    </row>
    <row r="399" spans="1:9" x14ac:dyDescent="0.2">
      <c r="A399" s="4" t="s">
        <v>670</v>
      </c>
      <c r="B399" s="26" t="s">
        <v>191</v>
      </c>
      <c r="C399" s="26" t="s">
        <v>4</v>
      </c>
      <c r="D399" s="26" t="s">
        <v>157</v>
      </c>
      <c r="E399" s="36">
        <v>1</v>
      </c>
      <c r="F399" s="26">
        <v>1976</v>
      </c>
      <c r="G399" s="35">
        <v>44095</v>
      </c>
      <c r="H399" s="33">
        <f t="shared" si="4"/>
        <v>9.3370681605975728E-4</v>
      </c>
      <c r="I399" s="37">
        <v>60</v>
      </c>
    </row>
    <row r="400" spans="1:9" x14ac:dyDescent="0.2">
      <c r="A400" s="4" t="s">
        <v>671</v>
      </c>
      <c r="B400" s="26" t="s">
        <v>191</v>
      </c>
      <c r="C400" s="26" t="s">
        <v>4</v>
      </c>
      <c r="D400" s="26" t="s">
        <v>157</v>
      </c>
      <c r="E400" s="36">
        <v>1</v>
      </c>
      <c r="F400" s="26">
        <v>1976</v>
      </c>
      <c r="G400" s="35">
        <v>44095</v>
      </c>
      <c r="H400" s="33">
        <f t="shared" si="4"/>
        <v>9.1814503579209464E-4</v>
      </c>
      <c r="I400" s="37">
        <v>59</v>
      </c>
    </row>
    <row r="401" spans="1:9" x14ac:dyDescent="0.2">
      <c r="A401" s="4" t="s">
        <v>695</v>
      </c>
      <c r="B401" s="26" t="s">
        <v>578</v>
      </c>
      <c r="C401" s="26" t="s">
        <v>351</v>
      </c>
      <c r="D401" s="26" t="s">
        <v>157</v>
      </c>
      <c r="E401" s="36">
        <v>1</v>
      </c>
      <c r="F401" s="26">
        <v>1999</v>
      </c>
      <c r="G401" s="35">
        <v>44105</v>
      </c>
      <c r="H401" s="33">
        <f t="shared" si="4"/>
        <v>2.6455026455026457E-4</v>
      </c>
      <c r="I401" s="37">
        <v>17</v>
      </c>
    </row>
    <row r="402" spans="1:9" x14ac:dyDescent="0.2">
      <c r="A402" s="4" t="s">
        <v>696</v>
      </c>
      <c r="B402" s="26" t="s">
        <v>693</v>
      </c>
      <c r="C402" s="26" t="s">
        <v>351</v>
      </c>
      <c r="D402" s="26" t="s">
        <v>157</v>
      </c>
      <c r="E402" s="36">
        <v>1</v>
      </c>
      <c r="F402" s="26">
        <v>1997</v>
      </c>
      <c r="G402" s="35">
        <v>44105</v>
      </c>
      <c r="H402" s="33">
        <f t="shared" si="4"/>
        <v>2.4898848428260193E-4</v>
      </c>
      <c r="I402" s="37">
        <v>16</v>
      </c>
    </row>
    <row r="403" spans="1:9" x14ac:dyDescent="0.2">
      <c r="A403" s="4" t="s">
        <v>697</v>
      </c>
      <c r="B403" s="26" t="s">
        <v>483</v>
      </c>
      <c r="C403" s="26" t="s">
        <v>351</v>
      </c>
      <c r="D403" s="26" t="s">
        <v>157</v>
      </c>
      <c r="E403" s="36">
        <v>1</v>
      </c>
      <c r="F403" s="26">
        <v>2000</v>
      </c>
      <c r="G403" s="35">
        <v>44105</v>
      </c>
      <c r="H403" s="33">
        <f t="shared" si="4"/>
        <v>6.3803299097416749E-4</v>
      </c>
      <c r="I403" s="37">
        <v>41</v>
      </c>
    </row>
    <row r="404" spans="1:9" x14ac:dyDescent="0.2">
      <c r="A404" s="4" t="s">
        <v>698</v>
      </c>
      <c r="B404" s="26" t="s">
        <v>694</v>
      </c>
      <c r="C404" s="26" t="s">
        <v>351</v>
      </c>
      <c r="D404" s="26" t="s">
        <v>157</v>
      </c>
      <c r="E404" s="36">
        <v>1</v>
      </c>
      <c r="F404" s="26">
        <v>2004</v>
      </c>
      <c r="G404" s="35">
        <v>44105</v>
      </c>
      <c r="H404" s="33">
        <f t="shared" si="4"/>
        <v>2.1786492374727668E-4</v>
      </c>
      <c r="I404" s="37">
        <v>14</v>
      </c>
    </row>
    <row r="405" spans="1:9" x14ac:dyDescent="0.2">
      <c r="A405" s="4" t="s">
        <v>699</v>
      </c>
      <c r="B405" s="26" t="s">
        <v>356</v>
      </c>
      <c r="C405" s="26" t="s">
        <v>351</v>
      </c>
      <c r="D405" s="26" t="s">
        <v>157</v>
      </c>
      <c r="E405" s="36">
        <v>1</v>
      </c>
      <c r="F405" s="26">
        <v>2005</v>
      </c>
      <c r="G405" s="35">
        <v>44105</v>
      </c>
      <c r="H405" s="33">
        <f t="shared" si="4"/>
        <v>3.8904450669156551E-4</v>
      </c>
      <c r="I405" s="37">
        <v>25</v>
      </c>
    </row>
    <row r="406" spans="1:9" x14ac:dyDescent="0.2">
      <c r="A406" s="4" t="s">
        <v>691</v>
      </c>
      <c r="B406" s="26" t="s">
        <v>367</v>
      </c>
      <c r="C406" s="26" t="s">
        <v>8</v>
      </c>
      <c r="D406" s="26" t="s">
        <v>157</v>
      </c>
      <c r="E406" s="36">
        <v>1</v>
      </c>
      <c r="F406" s="26">
        <v>1977</v>
      </c>
      <c r="G406" s="35">
        <v>44161</v>
      </c>
      <c r="H406" s="33">
        <f t="shared" si="4"/>
        <v>2.3031434796140678E-3</v>
      </c>
      <c r="I406" s="37">
        <v>148</v>
      </c>
    </row>
    <row r="407" spans="1:9" x14ac:dyDescent="0.2">
      <c r="A407" s="4" t="s">
        <v>727</v>
      </c>
      <c r="B407" s="26" t="s">
        <v>34</v>
      </c>
      <c r="C407" s="26" t="s">
        <v>4</v>
      </c>
      <c r="D407" s="26" t="s">
        <v>157</v>
      </c>
      <c r="E407" s="36">
        <v>1</v>
      </c>
      <c r="F407" s="26">
        <v>1973</v>
      </c>
      <c r="G407" s="35">
        <v>44165</v>
      </c>
      <c r="H407" s="33">
        <f t="shared" si="4"/>
        <v>7.7808901338313101E-4</v>
      </c>
      <c r="I407" s="37">
        <v>50</v>
      </c>
    </row>
    <row r="408" spans="1:9" x14ac:dyDescent="0.2">
      <c r="A408" s="4" t="s">
        <v>728</v>
      </c>
      <c r="B408" s="26" t="s">
        <v>34</v>
      </c>
      <c r="C408" s="26" t="s">
        <v>4</v>
      </c>
      <c r="D408" s="26" t="s">
        <v>157</v>
      </c>
      <c r="E408" s="36">
        <v>1</v>
      </c>
      <c r="F408" s="26">
        <v>1979</v>
      </c>
      <c r="G408" s="35">
        <v>44165</v>
      </c>
      <c r="H408" s="33">
        <f t="shared" si="4"/>
        <v>2.2408963585434172E-3</v>
      </c>
      <c r="I408" s="37">
        <v>144</v>
      </c>
    </row>
    <row r="409" spans="1:9" x14ac:dyDescent="0.2">
      <c r="A409" s="4" t="s">
        <v>690</v>
      </c>
      <c r="B409" s="26" t="s">
        <v>34</v>
      </c>
      <c r="C409" s="26" t="s">
        <v>4</v>
      </c>
      <c r="D409" s="26" t="s">
        <v>157</v>
      </c>
      <c r="E409" s="36">
        <v>1</v>
      </c>
      <c r="F409" s="26">
        <v>1979</v>
      </c>
      <c r="G409" s="35">
        <v>44165</v>
      </c>
      <c r="H409" s="33">
        <f t="shared" si="4"/>
        <v>2.8944911297852476E-3</v>
      </c>
      <c r="I409" s="37">
        <v>186</v>
      </c>
    </row>
    <row r="410" spans="1:9" x14ac:dyDescent="0.2">
      <c r="A410" s="4" t="s">
        <v>701</v>
      </c>
      <c r="B410" s="26" t="s">
        <v>488</v>
      </c>
      <c r="C410" s="26" t="s">
        <v>351</v>
      </c>
      <c r="D410" s="26" t="s">
        <v>157</v>
      </c>
      <c r="E410" s="36">
        <v>1</v>
      </c>
      <c r="F410" s="26">
        <v>1994</v>
      </c>
      <c r="G410" s="35">
        <v>44166</v>
      </c>
      <c r="H410" s="33">
        <f t="shared" si="4"/>
        <v>1.30718954248366E-3</v>
      </c>
      <c r="I410" s="37">
        <v>84</v>
      </c>
    </row>
    <row r="411" spans="1:9" x14ac:dyDescent="0.2">
      <c r="A411" s="4" t="s">
        <v>689</v>
      </c>
      <c r="B411" s="26" t="s">
        <v>648</v>
      </c>
      <c r="C411" s="26" t="s">
        <v>10</v>
      </c>
      <c r="D411" s="26" t="s">
        <v>157</v>
      </c>
      <c r="E411" s="36">
        <v>1</v>
      </c>
      <c r="F411" s="26">
        <v>2020</v>
      </c>
      <c r="G411" s="35">
        <v>44167</v>
      </c>
      <c r="H411" s="33">
        <f t="shared" si="4"/>
        <v>5.9134765017117958E-4</v>
      </c>
      <c r="I411" s="37">
        <v>38</v>
      </c>
    </row>
    <row r="412" spans="1:9" x14ac:dyDescent="0.2">
      <c r="A412" s="4" t="s">
        <v>700</v>
      </c>
      <c r="B412" s="26" t="s">
        <v>692</v>
      </c>
      <c r="C412" s="26" t="s">
        <v>351</v>
      </c>
      <c r="D412" s="26" t="s">
        <v>157</v>
      </c>
      <c r="E412" s="36">
        <v>1</v>
      </c>
      <c r="F412" s="26">
        <v>1998</v>
      </c>
      <c r="G412" s="35">
        <v>44194</v>
      </c>
      <c r="H412" s="33">
        <f t="shared" si="4"/>
        <v>1.5250544662309367E-3</v>
      </c>
      <c r="I412" s="37">
        <v>98</v>
      </c>
    </row>
    <row r="413" spans="1:9" x14ac:dyDescent="0.2">
      <c r="A413" s="4" t="s">
        <v>715</v>
      </c>
      <c r="B413" s="26" t="s">
        <v>705</v>
      </c>
      <c r="C413" s="26" t="s">
        <v>4</v>
      </c>
      <c r="D413" s="26" t="s">
        <v>157</v>
      </c>
      <c r="E413" s="36">
        <v>1</v>
      </c>
      <c r="F413" s="26">
        <v>1973</v>
      </c>
      <c r="G413" s="35">
        <v>44321</v>
      </c>
      <c r="H413" s="33">
        <f t="shared" si="4"/>
        <v>1.5094926859632741E-3</v>
      </c>
      <c r="I413" s="37">
        <v>97</v>
      </c>
    </row>
    <row r="414" spans="1:9" x14ac:dyDescent="0.2">
      <c r="A414" s="4" t="s">
        <v>716</v>
      </c>
      <c r="B414" s="26" t="s">
        <v>705</v>
      </c>
      <c r="C414" s="26" t="s">
        <v>4</v>
      </c>
      <c r="D414" s="26" t="s">
        <v>157</v>
      </c>
      <c r="E414" s="36">
        <v>1</v>
      </c>
      <c r="F414" s="26">
        <v>1972</v>
      </c>
      <c r="G414" s="35">
        <v>44321</v>
      </c>
      <c r="H414" s="33">
        <f t="shared" si="4"/>
        <v>2.2097727980080919E-3</v>
      </c>
      <c r="I414" s="37">
        <v>142</v>
      </c>
    </row>
    <row r="415" spans="1:9" x14ac:dyDescent="0.2">
      <c r="A415" s="4" t="s">
        <v>717</v>
      </c>
      <c r="B415" s="26" t="s">
        <v>705</v>
      </c>
      <c r="C415" s="26" t="s">
        <v>4</v>
      </c>
      <c r="D415" s="26" t="s">
        <v>157</v>
      </c>
      <c r="E415" s="36">
        <v>1</v>
      </c>
      <c r="F415" s="26">
        <v>1977</v>
      </c>
      <c r="G415" s="35">
        <v>44321</v>
      </c>
      <c r="H415" s="33">
        <f t="shared" si="4"/>
        <v>1.4472455648926238E-3</v>
      </c>
      <c r="I415" s="37">
        <v>93</v>
      </c>
    </row>
    <row r="416" spans="1:9" x14ac:dyDescent="0.2">
      <c r="A416" s="4" t="s">
        <v>718</v>
      </c>
      <c r="B416" s="26" t="s">
        <v>705</v>
      </c>
      <c r="C416" s="26" t="s">
        <v>4</v>
      </c>
      <c r="D416" s="26" t="s">
        <v>157</v>
      </c>
      <c r="E416" s="36">
        <v>1</v>
      </c>
      <c r="F416" s="26">
        <v>1967</v>
      </c>
      <c r="G416" s="35">
        <v>44321</v>
      </c>
      <c r="H416" s="33">
        <f t="shared" si="4"/>
        <v>2.3653906006847183E-3</v>
      </c>
      <c r="I416" s="37">
        <v>152</v>
      </c>
    </row>
    <row r="417" spans="1:9" x14ac:dyDescent="0.2">
      <c r="A417" s="4" t="s">
        <v>719</v>
      </c>
      <c r="B417" s="26" t="s">
        <v>177</v>
      </c>
      <c r="C417" s="26" t="s">
        <v>6</v>
      </c>
      <c r="D417" s="26" t="s">
        <v>157</v>
      </c>
      <c r="E417" s="36">
        <v>1</v>
      </c>
      <c r="F417" s="26">
        <v>1948</v>
      </c>
      <c r="G417" s="35">
        <v>44347</v>
      </c>
      <c r="H417" s="33">
        <f t="shared" si="4"/>
        <v>1.4005602240896359E-3</v>
      </c>
      <c r="I417" s="37">
        <v>90</v>
      </c>
    </row>
    <row r="418" spans="1:9" x14ac:dyDescent="0.2">
      <c r="A418" s="4" t="s">
        <v>720</v>
      </c>
      <c r="B418" s="26" t="s">
        <v>706</v>
      </c>
      <c r="C418" s="26" t="s">
        <v>6</v>
      </c>
      <c r="D418" s="26" t="s">
        <v>157</v>
      </c>
      <c r="E418" s="36">
        <v>1</v>
      </c>
      <c r="F418" s="26">
        <v>1969</v>
      </c>
      <c r="G418" s="35">
        <v>44347</v>
      </c>
      <c r="H418" s="33">
        <f t="shared" si="4"/>
        <v>9.9595393713040772E-4</v>
      </c>
      <c r="I418" s="37">
        <v>64</v>
      </c>
    </row>
    <row r="419" spans="1:9" x14ac:dyDescent="0.2">
      <c r="A419" s="4" t="s">
        <v>702</v>
      </c>
      <c r="B419" s="26" t="s">
        <v>38</v>
      </c>
      <c r="C419" s="26" t="s">
        <v>8</v>
      </c>
      <c r="D419" s="26" t="s">
        <v>157</v>
      </c>
      <c r="E419" s="36">
        <v>1</v>
      </c>
      <c r="F419" s="26">
        <v>1977</v>
      </c>
      <c r="G419" s="35">
        <v>44349</v>
      </c>
      <c r="H419" s="33">
        <f t="shared" si="4"/>
        <v>5.2910052910052914E-4</v>
      </c>
      <c r="I419" s="37">
        <v>34</v>
      </c>
    </row>
    <row r="420" spans="1:9" x14ac:dyDescent="0.2">
      <c r="A420" s="4" t="s">
        <v>710</v>
      </c>
      <c r="B420" s="26" t="s">
        <v>38</v>
      </c>
      <c r="C420" s="26" t="s">
        <v>8</v>
      </c>
      <c r="D420" s="26" t="s">
        <v>157</v>
      </c>
      <c r="E420" s="36">
        <v>1</v>
      </c>
      <c r="F420" s="26">
        <v>1971</v>
      </c>
      <c r="G420" s="35">
        <v>44349</v>
      </c>
      <c r="H420" s="33">
        <f t="shared" si="4"/>
        <v>1.7429193899782135E-3</v>
      </c>
      <c r="I420" s="37">
        <v>112</v>
      </c>
    </row>
    <row r="421" spans="1:9" x14ac:dyDescent="0.2">
      <c r="A421" s="4" t="s">
        <v>711</v>
      </c>
      <c r="B421" s="26" t="s">
        <v>38</v>
      </c>
      <c r="C421" s="26" t="s">
        <v>8</v>
      </c>
      <c r="D421" s="26" t="s">
        <v>157</v>
      </c>
      <c r="E421" s="36">
        <v>1</v>
      </c>
      <c r="F421" s="26">
        <v>1991</v>
      </c>
      <c r="G421" s="35">
        <v>44349</v>
      </c>
      <c r="H421" s="33">
        <f t="shared" si="4"/>
        <v>4.6685340802987864E-4</v>
      </c>
      <c r="I421" s="37">
        <v>30</v>
      </c>
    </row>
    <row r="422" spans="1:9" x14ac:dyDescent="0.2">
      <c r="A422" s="4" t="s">
        <v>712</v>
      </c>
      <c r="B422" s="26" t="s">
        <v>38</v>
      </c>
      <c r="C422" s="26" t="s">
        <v>8</v>
      </c>
      <c r="D422" s="26" t="s">
        <v>157</v>
      </c>
      <c r="E422" s="36">
        <v>1</v>
      </c>
      <c r="F422" s="26">
        <v>1967</v>
      </c>
      <c r="G422" s="35">
        <v>44349</v>
      </c>
      <c r="H422" s="33">
        <f t="shared" si="4"/>
        <v>8.0921257391845629E-4</v>
      </c>
      <c r="I422" s="37">
        <v>52</v>
      </c>
    </row>
    <row r="423" spans="1:9" x14ac:dyDescent="0.2">
      <c r="A423" s="4" t="s">
        <v>713</v>
      </c>
      <c r="B423" s="26" t="s">
        <v>38</v>
      </c>
      <c r="C423" s="26" t="s">
        <v>8</v>
      </c>
      <c r="D423" s="26" t="s">
        <v>157</v>
      </c>
      <c r="E423" s="36">
        <v>1</v>
      </c>
      <c r="F423" s="26">
        <v>1970</v>
      </c>
      <c r="G423" s="35">
        <v>44356</v>
      </c>
      <c r="H423" s="33">
        <f t="shared" si="4"/>
        <v>1.1982570806100218E-3</v>
      </c>
      <c r="I423" s="37">
        <v>77</v>
      </c>
    </row>
    <row r="424" spans="1:9" x14ac:dyDescent="0.2">
      <c r="A424" s="4" t="s">
        <v>714</v>
      </c>
      <c r="B424" s="26" t="s">
        <v>38</v>
      </c>
      <c r="C424" s="26" t="s">
        <v>8</v>
      </c>
      <c r="D424" s="26" t="s">
        <v>157</v>
      </c>
      <c r="E424" s="36">
        <v>1</v>
      </c>
      <c r="F424" s="26">
        <v>1910</v>
      </c>
      <c r="G424" s="35">
        <v>44371</v>
      </c>
      <c r="H424" s="33">
        <f t="shared" si="4"/>
        <v>4.6685340802987864E-4</v>
      </c>
      <c r="I424" s="37">
        <v>30</v>
      </c>
    </row>
    <row r="425" spans="1:9" x14ac:dyDescent="0.2">
      <c r="A425" s="4" t="s">
        <v>721</v>
      </c>
      <c r="B425" s="26" t="s">
        <v>22</v>
      </c>
      <c r="C425" s="26" t="s">
        <v>4</v>
      </c>
      <c r="D425" s="26" t="s">
        <v>157</v>
      </c>
      <c r="E425" s="36">
        <v>1</v>
      </c>
      <c r="F425" s="26">
        <v>1970</v>
      </c>
      <c r="G425" s="35">
        <v>44372</v>
      </c>
      <c r="H425" s="33">
        <f t="shared" si="4"/>
        <v>3.7192654839713663E-3</v>
      </c>
      <c r="I425" s="37">
        <v>239</v>
      </c>
    </row>
    <row r="426" spans="1:9" x14ac:dyDescent="0.2">
      <c r="A426" s="4" t="s">
        <v>722</v>
      </c>
      <c r="B426" s="26" t="s">
        <v>22</v>
      </c>
      <c r="C426" s="26" t="s">
        <v>4</v>
      </c>
      <c r="D426" s="26" t="s">
        <v>157</v>
      </c>
      <c r="E426" s="36">
        <v>1</v>
      </c>
      <c r="F426" s="26">
        <v>1973</v>
      </c>
      <c r="G426" s="35">
        <v>44372</v>
      </c>
      <c r="H426" s="33">
        <f t="shared" si="4"/>
        <v>2.0852785558667913E-3</v>
      </c>
      <c r="I426" s="37">
        <v>134</v>
      </c>
    </row>
    <row r="427" spans="1:9" x14ac:dyDescent="0.2">
      <c r="A427" s="4" t="s">
        <v>723</v>
      </c>
      <c r="B427" s="26" t="s">
        <v>22</v>
      </c>
      <c r="C427" s="26" t="s">
        <v>4</v>
      </c>
      <c r="D427" s="26" t="s">
        <v>157</v>
      </c>
      <c r="E427" s="36">
        <v>1</v>
      </c>
      <c r="F427" s="26">
        <v>1970</v>
      </c>
      <c r="G427" s="35">
        <v>44372</v>
      </c>
      <c r="H427" s="33">
        <f t="shared" si="4"/>
        <v>9.4926859632741981E-4</v>
      </c>
      <c r="I427" s="37">
        <v>61</v>
      </c>
    </row>
    <row r="428" spans="1:9" x14ac:dyDescent="0.2">
      <c r="A428" s="4" t="s">
        <v>724</v>
      </c>
      <c r="B428" s="26" t="s">
        <v>22</v>
      </c>
      <c r="C428" s="26" t="s">
        <v>4</v>
      </c>
      <c r="D428" s="26" t="s">
        <v>157</v>
      </c>
      <c r="E428" s="36">
        <v>1</v>
      </c>
      <c r="F428" s="26">
        <v>1966</v>
      </c>
      <c r="G428" s="35">
        <v>44372</v>
      </c>
      <c r="H428" s="33">
        <f t="shared" si="4"/>
        <v>1.7584811702458761E-3</v>
      </c>
      <c r="I428" s="37">
        <v>113</v>
      </c>
    </row>
    <row r="429" spans="1:9" x14ac:dyDescent="0.2">
      <c r="A429" s="4" t="s">
        <v>703</v>
      </c>
      <c r="B429" s="26" t="s">
        <v>478</v>
      </c>
      <c r="C429" s="26" t="s">
        <v>351</v>
      </c>
      <c r="D429" s="26" t="s">
        <v>157</v>
      </c>
      <c r="E429" s="36">
        <v>1</v>
      </c>
      <c r="F429" s="26">
        <v>2019</v>
      </c>
      <c r="G429" s="35">
        <v>44377</v>
      </c>
      <c r="H429" s="33">
        <f t="shared" si="4"/>
        <v>1.6184251478369126E-3</v>
      </c>
      <c r="I429" s="37">
        <v>104</v>
      </c>
    </row>
    <row r="430" spans="1:9" x14ac:dyDescent="0.2">
      <c r="A430" s="4" t="s">
        <v>704</v>
      </c>
      <c r="B430" s="26" t="s">
        <v>369</v>
      </c>
      <c r="C430" s="26" t="s">
        <v>351</v>
      </c>
      <c r="D430" s="26" t="s">
        <v>157</v>
      </c>
      <c r="E430" s="36">
        <v>1</v>
      </c>
      <c r="F430" s="26">
        <v>2020</v>
      </c>
      <c r="G430" s="35">
        <v>44377</v>
      </c>
      <c r="H430" s="33">
        <f t="shared" si="4"/>
        <v>5.135387488328665E-4</v>
      </c>
      <c r="I430" s="37">
        <v>33</v>
      </c>
    </row>
    <row r="431" spans="1:9" x14ac:dyDescent="0.2">
      <c r="A431" s="4" t="s">
        <v>725</v>
      </c>
      <c r="B431" s="26" t="s">
        <v>709</v>
      </c>
      <c r="C431" s="26" t="s">
        <v>8</v>
      </c>
      <c r="D431" s="26" t="s">
        <v>157</v>
      </c>
      <c r="E431" s="36">
        <v>1</v>
      </c>
      <c r="F431" s="26">
        <v>2021</v>
      </c>
      <c r="G431" s="35">
        <v>44446</v>
      </c>
      <c r="H431" s="33">
        <f t="shared" si="4"/>
        <v>3.0034235916588858E-3</v>
      </c>
      <c r="I431" s="37">
        <v>193</v>
      </c>
    </row>
    <row r="432" spans="1:9" x14ac:dyDescent="0.2">
      <c r="A432" s="4" t="s">
        <v>726</v>
      </c>
      <c r="B432" s="26" t="s">
        <v>25</v>
      </c>
      <c r="C432" s="26" t="s">
        <v>4</v>
      </c>
      <c r="D432" s="26" t="s">
        <v>157</v>
      </c>
      <c r="E432" s="36">
        <v>1</v>
      </c>
      <c r="F432" s="26">
        <v>1966</v>
      </c>
      <c r="G432" s="35">
        <v>44461</v>
      </c>
      <c r="H432" s="33">
        <f t="shared" si="4"/>
        <v>2.1942110177404295E-3</v>
      </c>
      <c r="I432" s="37">
        <v>141</v>
      </c>
    </row>
    <row r="433" spans="1:9" x14ac:dyDescent="0.2">
      <c r="A433" s="4" t="s">
        <v>750</v>
      </c>
      <c r="B433" s="26" t="s">
        <v>731</v>
      </c>
      <c r="C433" s="26" t="s">
        <v>6</v>
      </c>
      <c r="D433" s="26" t="s">
        <v>157</v>
      </c>
      <c r="E433" s="36">
        <v>1</v>
      </c>
      <c r="F433" s="26" t="s">
        <v>751</v>
      </c>
      <c r="G433" s="35">
        <v>44470</v>
      </c>
      <c r="H433" s="33">
        <f t="shared" si="4"/>
        <v>4.0460628695922814E-3</v>
      </c>
      <c r="I433" s="37">
        <v>260</v>
      </c>
    </row>
    <row r="434" spans="1:9" x14ac:dyDescent="0.2">
      <c r="A434" s="4" t="s">
        <v>732</v>
      </c>
      <c r="B434" s="26" t="s">
        <v>488</v>
      </c>
      <c r="C434" s="26" t="s">
        <v>351</v>
      </c>
      <c r="D434" s="26" t="s">
        <v>157</v>
      </c>
      <c r="E434" s="36">
        <v>1</v>
      </c>
      <c r="F434" s="26">
        <v>1966</v>
      </c>
      <c r="G434" s="35">
        <v>44530</v>
      </c>
      <c r="H434" s="33">
        <f t="shared" si="4"/>
        <v>9.8039215686274508E-4</v>
      </c>
      <c r="I434" s="37">
        <v>63</v>
      </c>
    </row>
    <row r="435" spans="1:9" x14ac:dyDescent="0.2">
      <c r="A435" s="4" t="s">
        <v>733</v>
      </c>
      <c r="B435" s="26" t="s">
        <v>413</v>
      </c>
      <c r="C435" s="26" t="s">
        <v>351</v>
      </c>
      <c r="D435" s="26" t="s">
        <v>157</v>
      </c>
      <c r="E435" s="36">
        <v>1</v>
      </c>
      <c r="F435" s="26">
        <v>2020</v>
      </c>
      <c r="G435" s="35">
        <v>44530</v>
      </c>
      <c r="H435" s="33">
        <f t="shared" si="4"/>
        <v>1.8674136321195146E-3</v>
      </c>
      <c r="I435" s="37">
        <v>120</v>
      </c>
    </row>
    <row r="436" spans="1:9" x14ac:dyDescent="0.2">
      <c r="A436" s="4" t="s">
        <v>734</v>
      </c>
      <c r="B436" s="26" t="s">
        <v>747</v>
      </c>
      <c r="C436" s="26" t="s">
        <v>351</v>
      </c>
      <c r="D436" s="26" t="s">
        <v>157</v>
      </c>
      <c r="E436" s="36">
        <v>1</v>
      </c>
      <c r="F436" s="26">
        <v>1995</v>
      </c>
      <c r="G436" s="35">
        <v>44530</v>
      </c>
      <c r="H436" s="33">
        <f t="shared" si="4"/>
        <v>6.5359477124183002E-4</v>
      </c>
      <c r="I436" s="37">
        <v>42</v>
      </c>
    </row>
    <row r="437" spans="1:9" x14ac:dyDescent="0.2">
      <c r="A437" s="4" t="s">
        <v>748</v>
      </c>
      <c r="B437" s="26" t="s">
        <v>741</v>
      </c>
      <c r="C437" s="26" t="s">
        <v>351</v>
      </c>
      <c r="D437" s="26" t="s">
        <v>157</v>
      </c>
      <c r="E437" s="36">
        <v>1</v>
      </c>
      <c r="F437" s="26">
        <v>1983</v>
      </c>
      <c r="G437" s="35">
        <v>44552</v>
      </c>
      <c r="H437" s="33">
        <f t="shared" si="4"/>
        <v>2.4898848428260193E-4</v>
      </c>
      <c r="I437" s="37">
        <v>16</v>
      </c>
    </row>
    <row r="438" spans="1:9" x14ac:dyDescent="0.2">
      <c r="A438" s="4" t="s">
        <v>749</v>
      </c>
      <c r="B438" s="26" t="s">
        <v>741</v>
      </c>
      <c r="C438" s="26" t="s">
        <v>351</v>
      </c>
      <c r="D438" s="26" t="s">
        <v>157</v>
      </c>
      <c r="E438" s="36">
        <v>1</v>
      </c>
      <c r="F438" s="26">
        <v>1983</v>
      </c>
      <c r="G438" s="35">
        <v>44552</v>
      </c>
      <c r="H438" s="33">
        <f t="shared" si="4"/>
        <v>3.8904450669156551E-4</v>
      </c>
      <c r="I438" s="37">
        <v>25</v>
      </c>
    </row>
    <row r="439" spans="1:9" x14ac:dyDescent="0.2">
      <c r="A439" s="4" t="s">
        <v>735</v>
      </c>
      <c r="B439" s="26" t="s">
        <v>572</v>
      </c>
      <c r="C439" s="26" t="s">
        <v>351</v>
      </c>
      <c r="D439" s="26" t="s">
        <v>157</v>
      </c>
      <c r="E439" s="36">
        <v>1</v>
      </c>
      <c r="F439" s="26">
        <v>1969</v>
      </c>
      <c r="G439" s="35">
        <v>44552</v>
      </c>
      <c r="H439" s="33">
        <f t="shared" si="4"/>
        <v>1.2449424214130097E-4</v>
      </c>
      <c r="I439" s="37">
        <v>8</v>
      </c>
    </row>
    <row r="440" spans="1:9" x14ac:dyDescent="0.2">
      <c r="A440" s="4" t="s">
        <v>736</v>
      </c>
      <c r="B440" s="26" t="s">
        <v>742</v>
      </c>
      <c r="C440" s="26" t="s">
        <v>351</v>
      </c>
      <c r="D440" s="26" t="s">
        <v>157</v>
      </c>
      <c r="E440" s="36">
        <v>1</v>
      </c>
      <c r="F440" s="26">
        <v>1985</v>
      </c>
      <c r="G440" s="35">
        <v>44552</v>
      </c>
      <c r="H440" s="33">
        <f t="shared" si="4"/>
        <v>2.9567382508558979E-4</v>
      </c>
      <c r="I440" s="37">
        <v>19</v>
      </c>
    </row>
    <row r="441" spans="1:9" x14ac:dyDescent="0.2">
      <c r="A441" s="4" t="s">
        <v>737</v>
      </c>
      <c r="B441" s="26" t="s">
        <v>743</v>
      </c>
      <c r="C441" s="26" t="s">
        <v>351</v>
      </c>
      <c r="D441" s="26" t="s">
        <v>157</v>
      </c>
      <c r="E441" s="36">
        <v>1</v>
      </c>
      <c r="F441" s="26">
        <v>1970</v>
      </c>
      <c r="G441" s="35">
        <v>44552</v>
      </c>
      <c r="H441" s="33">
        <f t="shared" si="4"/>
        <v>1.2449424214130097E-4</v>
      </c>
      <c r="I441" s="37">
        <v>8</v>
      </c>
    </row>
    <row r="442" spans="1:9" x14ac:dyDescent="0.2">
      <c r="A442" s="4" t="s">
        <v>738</v>
      </c>
      <c r="B442" s="26" t="s">
        <v>744</v>
      </c>
      <c r="C442" s="26" t="s">
        <v>351</v>
      </c>
      <c r="D442" s="26" t="s">
        <v>157</v>
      </c>
      <c r="E442" s="36">
        <v>1</v>
      </c>
      <c r="F442" s="26">
        <v>1986</v>
      </c>
      <c r="G442" s="35">
        <v>44552</v>
      </c>
      <c r="H442" s="33">
        <f t="shared" si="4"/>
        <v>7.7808901338313107E-5</v>
      </c>
      <c r="I442" s="37">
        <v>5</v>
      </c>
    </row>
    <row r="443" spans="1:9" x14ac:dyDescent="0.2">
      <c r="A443" s="4" t="s">
        <v>739</v>
      </c>
      <c r="B443" s="26" t="s">
        <v>745</v>
      </c>
      <c r="C443" s="26" t="s">
        <v>351</v>
      </c>
      <c r="D443" s="26" t="s">
        <v>157</v>
      </c>
      <c r="E443" s="36">
        <v>1</v>
      </c>
      <c r="F443" s="26">
        <v>1986</v>
      </c>
      <c r="G443" s="35">
        <v>44552</v>
      </c>
      <c r="H443" s="33">
        <f t="shared" si="4"/>
        <v>1.0893246187363834E-4</v>
      </c>
      <c r="I443" s="37">
        <v>7</v>
      </c>
    </row>
    <row r="444" spans="1:9" x14ac:dyDescent="0.2">
      <c r="A444" s="4" t="s">
        <v>740</v>
      </c>
      <c r="B444" s="26" t="s">
        <v>746</v>
      </c>
      <c r="C444" s="26" t="s">
        <v>351</v>
      </c>
      <c r="D444" s="26" t="s">
        <v>157</v>
      </c>
      <c r="E444" s="36">
        <v>1</v>
      </c>
      <c r="F444" s="26">
        <v>1969</v>
      </c>
      <c r="G444" s="35">
        <v>44552</v>
      </c>
      <c r="H444" s="33">
        <f t="shared" si="4"/>
        <v>7.6252723311546837E-4</v>
      </c>
      <c r="I444" s="37">
        <v>49</v>
      </c>
    </row>
    <row r="445" spans="1:9" x14ac:dyDescent="0.2">
      <c r="A445" s="4" t="s">
        <v>752</v>
      </c>
      <c r="B445" s="26" t="s">
        <v>413</v>
      </c>
      <c r="C445" s="26" t="s">
        <v>351</v>
      </c>
      <c r="D445" s="26" t="s">
        <v>157</v>
      </c>
      <c r="E445" s="36">
        <v>1</v>
      </c>
      <c r="F445" s="26">
        <v>2020</v>
      </c>
      <c r="G445" s="35">
        <v>44592</v>
      </c>
      <c r="H445" s="33">
        <f t="shared" si="4"/>
        <v>7.0028011204481793E-4</v>
      </c>
      <c r="I445" s="37">
        <v>45</v>
      </c>
    </row>
    <row r="446" spans="1:9" x14ac:dyDescent="0.2">
      <c r="A446" s="4" t="s">
        <v>753</v>
      </c>
      <c r="B446" s="26" t="s">
        <v>709</v>
      </c>
      <c r="C446" s="26" t="s">
        <v>8</v>
      </c>
      <c r="D446" s="26" t="s">
        <v>157</v>
      </c>
      <c r="E446" s="36">
        <v>1</v>
      </c>
      <c r="F446" s="26">
        <v>2021</v>
      </c>
      <c r="G446" s="35">
        <v>44586</v>
      </c>
      <c r="H446" s="33">
        <f t="shared" ref="H446:H464" si="5">I446/$I$546</f>
        <v>9.1814503579209464E-4</v>
      </c>
      <c r="I446" s="37">
        <v>59</v>
      </c>
    </row>
    <row r="447" spans="1:9" x14ac:dyDescent="0.2">
      <c r="A447" s="4" t="s">
        <v>766</v>
      </c>
      <c r="B447" s="26" t="s">
        <v>38</v>
      </c>
      <c r="C447" s="26" t="s">
        <v>8</v>
      </c>
      <c r="D447" s="26" t="s">
        <v>157</v>
      </c>
      <c r="E447" s="36">
        <v>1</v>
      </c>
      <c r="F447" s="26">
        <v>1971</v>
      </c>
      <c r="G447" s="35">
        <v>44617</v>
      </c>
      <c r="H447" s="33">
        <f t="shared" si="5"/>
        <v>3.7348272642390287E-4</v>
      </c>
      <c r="I447" s="37">
        <v>24</v>
      </c>
    </row>
    <row r="448" spans="1:9" x14ac:dyDescent="0.2">
      <c r="A448" s="4" t="s">
        <v>754</v>
      </c>
      <c r="B448" s="26" t="s">
        <v>177</v>
      </c>
      <c r="C448" s="26" t="s">
        <v>6</v>
      </c>
      <c r="D448" s="26" t="s">
        <v>157</v>
      </c>
      <c r="E448" s="36">
        <v>1</v>
      </c>
      <c r="F448" s="26">
        <v>2021</v>
      </c>
      <c r="G448" s="35">
        <v>44627</v>
      </c>
      <c r="H448" s="33">
        <f t="shared" si="5"/>
        <v>1.7896047307812014E-3</v>
      </c>
      <c r="I448" s="37">
        <v>115</v>
      </c>
    </row>
    <row r="449" spans="1:9" x14ac:dyDescent="0.2">
      <c r="A449" s="4" t="s">
        <v>755</v>
      </c>
      <c r="B449" s="26" t="s">
        <v>177</v>
      </c>
      <c r="C449" s="26" t="s">
        <v>6</v>
      </c>
      <c r="D449" s="26" t="s">
        <v>157</v>
      </c>
      <c r="E449" s="36">
        <v>1</v>
      </c>
      <c r="F449" s="26">
        <v>2017</v>
      </c>
      <c r="G449" s="35">
        <v>44627</v>
      </c>
      <c r="H449" s="33">
        <f t="shared" si="5"/>
        <v>1.5873015873015873E-3</v>
      </c>
      <c r="I449" s="37">
        <v>102</v>
      </c>
    </row>
    <row r="450" spans="1:9" x14ac:dyDescent="0.2">
      <c r="A450" s="4" t="s">
        <v>756</v>
      </c>
      <c r="B450" s="26" t="s">
        <v>177</v>
      </c>
      <c r="C450" s="26" t="s">
        <v>6</v>
      </c>
      <c r="D450" s="26" t="s">
        <v>157</v>
      </c>
      <c r="E450" s="36">
        <v>1</v>
      </c>
      <c r="F450" s="26">
        <v>2017</v>
      </c>
      <c r="G450" s="35">
        <v>44627</v>
      </c>
      <c r="H450" s="33">
        <f t="shared" si="5"/>
        <v>1.2449424214130097E-3</v>
      </c>
      <c r="I450" s="37">
        <v>80</v>
      </c>
    </row>
    <row r="451" spans="1:9" x14ac:dyDescent="0.2">
      <c r="A451" s="4" t="s">
        <v>757</v>
      </c>
      <c r="B451" s="26" t="s">
        <v>706</v>
      </c>
      <c r="C451" s="26" t="s">
        <v>6</v>
      </c>
      <c r="D451" s="26" t="s">
        <v>157</v>
      </c>
      <c r="E451" s="36">
        <v>1</v>
      </c>
      <c r="F451" s="26">
        <v>2021</v>
      </c>
      <c r="G451" s="35">
        <v>44627</v>
      </c>
      <c r="H451" s="33">
        <f t="shared" si="5"/>
        <v>1.8674136321195146E-3</v>
      </c>
      <c r="I451" s="37">
        <v>120</v>
      </c>
    </row>
    <row r="452" spans="1:9" x14ac:dyDescent="0.2">
      <c r="A452" s="4" t="s">
        <v>758</v>
      </c>
      <c r="B452" s="26" t="s">
        <v>759</v>
      </c>
      <c r="C452" s="26" t="s">
        <v>6</v>
      </c>
      <c r="D452" s="26" t="s">
        <v>157</v>
      </c>
      <c r="E452" s="36">
        <v>1</v>
      </c>
      <c r="F452" s="26">
        <v>2020</v>
      </c>
      <c r="G452" s="35">
        <v>44627</v>
      </c>
      <c r="H452" s="33">
        <f t="shared" si="5"/>
        <v>9.8039215686274508E-4</v>
      </c>
      <c r="I452" s="37">
        <v>63</v>
      </c>
    </row>
    <row r="453" spans="1:9" x14ac:dyDescent="0.2">
      <c r="A453" s="4" t="s">
        <v>760</v>
      </c>
      <c r="B453" s="26" t="s">
        <v>761</v>
      </c>
      <c r="C453" s="26" t="s">
        <v>6</v>
      </c>
      <c r="D453" s="26" t="s">
        <v>157</v>
      </c>
      <c r="E453" s="36">
        <v>1</v>
      </c>
      <c r="F453" s="26">
        <v>2019</v>
      </c>
      <c r="G453" s="35">
        <v>44627</v>
      </c>
      <c r="H453" s="33">
        <f t="shared" si="5"/>
        <v>5.2910052910052914E-4</v>
      </c>
      <c r="I453" s="37">
        <v>34</v>
      </c>
    </row>
    <row r="454" spans="1:9" x14ac:dyDescent="0.2">
      <c r="A454" s="4" t="s">
        <v>762</v>
      </c>
      <c r="B454" s="26" t="s">
        <v>764</v>
      </c>
      <c r="C454" s="26" t="s">
        <v>351</v>
      </c>
      <c r="D454" s="26" t="s">
        <v>157</v>
      </c>
      <c r="E454" s="36">
        <v>1</v>
      </c>
      <c r="F454" s="26">
        <v>2021</v>
      </c>
      <c r="G454" s="35" t="s">
        <v>763</v>
      </c>
      <c r="H454" s="33">
        <f t="shared" si="5"/>
        <v>3.1279178338001869E-3</v>
      </c>
      <c r="I454" s="37">
        <v>201</v>
      </c>
    </row>
    <row r="455" spans="1:9" x14ac:dyDescent="0.2">
      <c r="A455" s="4" t="s">
        <v>767</v>
      </c>
      <c r="B455" s="26" t="s">
        <v>488</v>
      </c>
      <c r="C455" s="26" t="s">
        <v>351</v>
      </c>
      <c r="D455" s="26" t="s">
        <v>157</v>
      </c>
      <c r="E455" s="36">
        <v>1</v>
      </c>
      <c r="F455" s="26">
        <v>1978</v>
      </c>
      <c r="G455" s="35">
        <v>44683</v>
      </c>
      <c r="H455" s="33">
        <f t="shared" si="5"/>
        <v>1.7117958294428882E-3</v>
      </c>
      <c r="I455" s="37">
        <v>110</v>
      </c>
    </row>
    <row r="456" spans="1:9" x14ac:dyDescent="0.2">
      <c r="A456" s="4" t="s">
        <v>768</v>
      </c>
      <c r="B456" s="26" t="s">
        <v>769</v>
      </c>
      <c r="C456" s="26" t="s">
        <v>4</v>
      </c>
      <c r="D456" s="26" t="s">
        <v>157</v>
      </c>
      <c r="E456" s="36">
        <v>1</v>
      </c>
      <c r="F456" s="26" t="s">
        <v>770</v>
      </c>
      <c r="G456" s="35">
        <v>44685</v>
      </c>
      <c r="H456" s="33">
        <f t="shared" si="5"/>
        <v>5.602240896358543E-4</v>
      </c>
      <c r="I456" s="37">
        <v>36</v>
      </c>
    </row>
    <row r="457" spans="1:9" x14ac:dyDescent="0.2">
      <c r="A457" s="4" t="s">
        <v>771</v>
      </c>
      <c r="B457" s="26" t="s">
        <v>769</v>
      </c>
      <c r="C457" s="26" t="s">
        <v>4</v>
      </c>
      <c r="D457" s="26" t="s">
        <v>157</v>
      </c>
      <c r="E457" s="36">
        <v>1</v>
      </c>
      <c r="F457" s="26" t="s">
        <v>770</v>
      </c>
      <c r="G457" s="35">
        <v>44685</v>
      </c>
      <c r="H457" s="33">
        <f t="shared" si="5"/>
        <v>1.1826953003423592E-3</v>
      </c>
      <c r="I457" s="37">
        <v>76</v>
      </c>
    </row>
    <row r="458" spans="1:9" x14ac:dyDescent="0.2">
      <c r="A458" s="4" t="s">
        <v>772</v>
      </c>
      <c r="B458" s="26" t="s">
        <v>759</v>
      </c>
      <c r="C458" s="26" t="s">
        <v>6</v>
      </c>
      <c r="D458" s="26" t="s">
        <v>157</v>
      </c>
      <c r="E458" s="36">
        <v>1</v>
      </c>
      <c r="F458" s="26">
        <v>2021</v>
      </c>
      <c r="G458" s="35">
        <v>44761</v>
      </c>
      <c r="H458" s="33">
        <f t="shared" si="5"/>
        <v>3.6570183629007157E-3</v>
      </c>
      <c r="I458" s="37">
        <v>235</v>
      </c>
    </row>
    <row r="459" spans="1:9" ht="11.25" customHeight="1" x14ac:dyDescent="0.2">
      <c r="A459" s="4" t="s">
        <v>773</v>
      </c>
      <c r="B459" s="26" t="s">
        <v>41</v>
      </c>
      <c r="C459" s="26" t="s">
        <v>7</v>
      </c>
      <c r="D459" s="26" t="s">
        <v>157</v>
      </c>
      <c r="E459" s="36">
        <v>1</v>
      </c>
      <c r="F459" s="26">
        <v>2021</v>
      </c>
      <c r="G459" s="35">
        <v>44768</v>
      </c>
      <c r="H459" s="33">
        <f t="shared" si="5"/>
        <v>1.0115157173980704E-3</v>
      </c>
      <c r="I459" s="37">
        <v>65</v>
      </c>
    </row>
    <row r="460" spans="1:9" ht="11.25" customHeight="1" x14ac:dyDescent="0.2">
      <c r="A460" s="4" t="s">
        <v>783</v>
      </c>
      <c r="B460" s="26" t="s">
        <v>784</v>
      </c>
      <c r="C460" s="26" t="s">
        <v>4</v>
      </c>
      <c r="D460" s="26" t="s">
        <v>157</v>
      </c>
      <c r="E460" s="36">
        <v>1</v>
      </c>
      <c r="F460" s="26">
        <v>2021</v>
      </c>
      <c r="G460" s="35">
        <v>44984</v>
      </c>
      <c r="H460" s="33">
        <f t="shared" si="5"/>
        <v>2.2253345782757548E-3</v>
      </c>
      <c r="I460" s="37">
        <v>143</v>
      </c>
    </row>
    <row r="461" spans="1:9" ht="11.25" customHeight="1" x14ac:dyDescent="0.2">
      <c r="A461" s="4" t="s">
        <v>786</v>
      </c>
      <c r="B461" s="26" t="s">
        <v>41</v>
      </c>
      <c r="C461" s="26" t="s">
        <v>7</v>
      </c>
      <c r="D461" s="26" t="s">
        <v>157</v>
      </c>
      <c r="E461" s="36">
        <v>1</v>
      </c>
      <c r="F461" s="26">
        <v>2021</v>
      </c>
      <c r="G461" s="35">
        <v>45028</v>
      </c>
      <c r="H461" s="33">
        <f t="shared" si="5"/>
        <v>1.3849984438219732E-3</v>
      </c>
      <c r="I461" s="37">
        <v>89</v>
      </c>
    </row>
    <row r="462" spans="1:9" ht="11.25" customHeight="1" x14ac:dyDescent="0.2">
      <c r="A462" s="4" t="s">
        <v>787</v>
      </c>
      <c r="B462" s="26" t="s">
        <v>280</v>
      </c>
      <c r="C462" s="26" t="s">
        <v>8</v>
      </c>
      <c r="D462" s="26" t="s">
        <v>157</v>
      </c>
      <c r="E462" s="36">
        <v>1</v>
      </c>
      <c r="F462" s="26">
        <v>2022</v>
      </c>
      <c r="G462" s="35">
        <v>45062</v>
      </c>
      <c r="H462" s="33">
        <f t="shared" si="5"/>
        <v>1.4472455648926238E-3</v>
      </c>
      <c r="I462" s="37">
        <v>93</v>
      </c>
    </row>
    <row r="463" spans="1:9" ht="11.25" customHeight="1" x14ac:dyDescent="0.2">
      <c r="A463" s="4" t="s">
        <v>788</v>
      </c>
      <c r="B463" s="26" t="s">
        <v>785</v>
      </c>
      <c r="C463" s="26" t="s">
        <v>10</v>
      </c>
      <c r="D463" s="26" t="s">
        <v>157</v>
      </c>
      <c r="E463" s="36">
        <v>1</v>
      </c>
      <c r="F463" s="26">
        <v>2019</v>
      </c>
      <c r="G463" s="35">
        <v>45078</v>
      </c>
      <c r="H463" s="33">
        <f t="shared" si="5"/>
        <v>8.0921257391845629E-4</v>
      </c>
      <c r="I463" s="37">
        <v>52</v>
      </c>
    </row>
    <row r="464" spans="1:9" ht="11.25" customHeight="1" x14ac:dyDescent="0.2">
      <c r="A464" s="4" t="s">
        <v>789</v>
      </c>
      <c r="B464" s="26" t="s">
        <v>280</v>
      </c>
      <c r="C464" s="26" t="s">
        <v>8</v>
      </c>
      <c r="D464" s="26" t="s">
        <v>157</v>
      </c>
      <c r="E464" s="36">
        <v>1</v>
      </c>
      <c r="F464" s="26">
        <v>2022</v>
      </c>
      <c r="G464" s="35">
        <v>45099</v>
      </c>
      <c r="H464" s="33">
        <f t="shared" si="5"/>
        <v>1.4316837846249611E-3</v>
      </c>
      <c r="I464" s="37">
        <v>92</v>
      </c>
    </row>
    <row r="465" spans="1:9" ht="13.5" thickBot="1" x14ac:dyDescent="0.25">
      <c r="A465" s="16" t="s">
        <v>94</v>
      </c>
      <c r="B465" s="17"/>
      <c r="C465" s="17"/>
      <c r="D465" s="17"/>
      <c r="E465" s="16"/>
      <c r="F465" s="17"/>
      <c r="G465" s="18"/>
      <c r="H465" s="19">
        <f>+I465/$I$546</f>
        <v>0.81117335823218173</v>
      </c>
      <c r="I465" s="20">
        <f>SUM(I9:I464)</f>
        <v>52126</v>
      </c>
    </row>
    <row r="466" spans="1:9" ht="13.5" thickTop="1" x14ac:dyDescent="0.2">
      <c r="A466" s="15"/>
      <c r="B466" s="9"/>
      <c r="C466" s="9"/>
      <c r="D466" s="9"/>
      <c r="E466" s="15"/>
      <c r="F466" s="9"/>
      <c r="G466" s="22"/>
      <c r="H466" s="33"/>
      <c r="I466" s="14"/>
    </row>
    <row r="467" spans="1:9" x14ac:dyDescent="0.2">
      <c r="A467" s="10" t="s">
        <v>52</v>
      </c>
      <c r="B467" s="11"/>
      <c r="C467" s="11"/>
      <c r="D467" s="11"/>
      <c r="E467" s="10"/>
      <c r="F467" s="11"/>
      <c r="G467" s="12"/>
      <c r="H467" s="33"/>
      <c r="I467" s="14"/>
    </row>
    <row r="468" spans="1:9" x14ac:dyDescent="0.2">
      <c r="A468" s="4" t="s">
        <v>204</v>
      </c>
      <c r="B468" s="26" t="s">
        <v>194</v>
      </c>
      <c r="C468" s="26" t="s">
        <v>7</v>
      </c>
      <c r="D468" s="26" t="s">
        <v>156</v>
      </c>
      <c r="E468" s="13">
        <v>1</v>
      </c>
      <c r="F468" s="26"/>
      <c r="G468" s="35">
        <v>41060</v>
      </c>
      <c r="H468" s="33">
        <f t="shared" ref="H468:H499" si="6">I468/$I$546</f>
        <v>1.7429193899782135E-3</v>
      </c>
      <c r="I468" s="14">
        <f>110+1+1</f>
        <v>112</v>
      </c>
    </row>
    <row r="469" spans="1:9" x14ac:dyDescent="0.2">
      <c r="A469" s="4" t="s">
        <v>205</v>
      </c>
      <c r="B469" s="26" t="s">
        <v>195</v>
      </c>
      <c r="C469" s="26" t="s">
        <v>7</v>
      </c>
      <c r="D469" s="26" t="s">
        <v>156</v>
      </c>
      <c r="E469" s="13">
        <v>1</v>
      </c>
      <c r="F469" s="26"/>
      <c r="G469" s="35">
        <v>41060</v>
      </c>
      <c r="H469" s="33">
        <f t="shared" si="6"/>
        <v>1.104886399004046E-3</v>
      </c>
      <c r="I469" s="14">
        <v>71</v>
      </c>
    </row>
    <row r="470" spans="1:9" x14ac:dyDescent="0.2">
      <c r="A470" s="4" t="s">
        <v>206</v>
      </c>
      <c r="B470" s="26" t="s">
        <v>195</v>
      </c>
      <c r="C470" s="26" t="s">
        <v>7</v>
      </c>
      <c r="D470" s="26" t="s">
        <v>156</v>
      </c>
      <c r="E470" s="13">
        <v>1</v>
      </c>
      <c r="F470" s="26"/>
      <c r="G470" s="35">
        <v>41060</v>
      </c>
      <c r="H470" s="33">
        <f t="shared" si="6"/>
        <v>2.1164021164021165E-3</v>
      </c>
      <c r="I470" s="14">
        <v>136</v>
      </c>
    </row>
    <row r="471" spans="1:9" x14ac:dyDescent="0.2">
      <c r="A471" s="4" t="s">
        <v>207</v>
      </c>
      <c r="B471" s="26" t="s">
        <v>196</v>
      </c>
      <c r="C471" s="26" t="s">
        <v>8</v>
      </c>
      <c r="D471" s="26" t="s">
        <v>156</v>
      </c>
      <c r="E471" s="13">
        <v>1</v>
      </c>
      <c r="F471" s="26"/>
      <c r="G471" s="35">
        <v>41060</v>
      </c>
      <c r="H471" s="33">
        <f t="shared" si="6"/>
        <v>2.2408963585434172E-3</v>
      </c>
      <c r="I471" s="14">
        <v>144</v>
      </c>
    </row>
    <row r="472" spans="1:9" x14ac:dyDescent="0.2">
      <c r="A472" s="4" t="s">
        <v>203</v>
      </c>
      <c r="B472" s="26" t="s">
        <v>193</v>
      </c>
      <c r="C472" s="26" t="s">
        <v>4</v>
      </c>
      <c r="D472" s="26" t="s">
        <v>156</v>
      </c>
      <c r="E472" s="13">
        <v>1</v>
      </c>
      <c r="F472" s="26"/>
      <c r="G472" s="35">
        <v>41060</v>
      </c>
      <c r="H472" s="33">
        <f t="shared" si="6"/>
        <v>4.2483660130718951E-3</v>
      </c>
      <c r="I472" s="14">
        <v>273</v>
      </c>
    </row>
    <row r="473" spans="1:9" x14ac:dyDescent="0.2">
      <c r="A473" s="4" t="s">
        <v>48</v>
      </c>
      <c r="B473" s="26" t="s">
        <v>46</v>
      </c>
      <c r="C473" s="26" t="s">
        <v>4</v>
      </c>
      <c r="D473" s="26" t="s">
        <v>156</v>
      </c>
      <c r="E473" s="13">
        <v>1</v>
      </c>
      <c r="F473" s="26"/>
      <c r="G473" s="35">
        <v>39273</v>
      </c>
      <c r="H473" s="33">
        <f t="shared" si="6"/>
        <v>1.4830376595082477E-2</v>
      </c>
      <c r="I473" s="14">
        <v>953</v>
      </c>
    </row>
    <row r="474" spans="1:9" x14ac:dyDescent="0.2">
      <c r="A474" s="4" t="s">
        <v>47</v>
      </c>
      <c r="B474" s="26" t="s">
        <v>45</v>
      </c>
      <c r="C474" s="26" t="s">
        <v>4</v>
      </c>
      <c r="D474" s="26" t="s">
        <v>156</v>
      </c>
      <c r="E474" s="13">
        <v>1</v>
      </c>
      <c r="F474" s="26"/>
      <c r="G474" s="35">
        <v>39273</v>
      </c>
      <c r="H474" s="33">
        <f t="shared" si="6"/>
        <v>6.2558356676003738E-3</v>
      </c>
      <c r="I474" s="14">
        <v>402</v>
      </c>
    </row>
    <row r="475" spans="1:9" x14ac:dyDescent="0.2">
      <c r="A475" s="4" t="s">
        <v>197</v>
      </c>
      <c r="B475" s="26" t="s">
        <v>190</v>
      </c>
      <c r="C475" s="26" t="s">
        <v>4</v>
      </c>
      <c r="D475" s="26" t="s">
        <v>156</v>
      </c>
      <c r="E475" s="13">
        <v>1</v>
      </c>
      <c r="F475" s="26"/>
      <c r="G475" s="35">
        <v>41060</v>
      </c>
      <c r="H475" s="33">
        <f t="shared" si="6"/>
        <v>2.3653906006847183E-3</v>
      </c>
      <c r="I475" s="14">
        <v>152</v>
      </c>
    </row>
    <row r="476" spans="1:9" x14ac:dyDescent="0.2">
      <c r="A476" s="4" t="s">
        <v>198</v>
      </c>
      <c r="B476" s="26" t="s">
        <v>190</v>
      </c>
      <c r="C476" s="26" t="s">
        <v>4</v>
      </c>
      <c r="D476" s="26" t="s">
        <v>156</v>
      </c>
      <c r="E476" s="13">
        <v>1</v>
      </c>
      <c r="F476" s="26"/>
      <c r="G476" s="35">
        <v>41060</v>
      </c>
      <c r="H476" s="33">
        <f t="shared" si="6"/>
        <v>2.2408963585434172E-3</v>
      </c>
      <c r="I476" s="14">
        <v>144</v>
      </c>
    </row>
    <row r="477" spans="1:9" x14ac:dyDescent="0.2">
      <c r="A477" s="4" t="s">
        <v>199</v>
      </c>
      <c r="B477" s="26" t="s">
        <v>190</v>
      </c>
      <c r="C477" s="26" t="s">
        <v>4</v>
      </c>
      <c r="D477" s="26" t="s">
        <v>156</v>
      </c>
      <c r="E477" s="13">
        <v>1</v>
      </c>
      <c r="F477" s="26"/>
      <c r="G477" s="35">
        <v>41060</v>
      </c>
      <c r="H477" s="33">
        <f t="shared" si="6"/>
        <v>3.6725801431683786E-3</v>
      </c>
      <c r="I477" s="14">
        <v>236</v>
      </c>
    </row>
    <row r="478" spans="1:9" x14ac:dyDescent="0.2">
      <c r="A478" s="4" t="s">
        <v>200</v>
      </c>
      <c r="B478" s="26" t="s">
        <v>191</v>
      </c>
      <c r="C478" s="26" t="s">
        <v>4</v>
      </c>
      <c r="D478" s="26" t="s">
        <v>156</v>
      </c>
      <c r="E478" s="13">
        <v>1</v>
      </c>
      <c r="F478" s="26"/>
      <c r="G478" s="35">
        <v>41060</v>
      </c>
      <c r="H478" s="33">
        <f t="shared" si="6"/>
        <v>3.5169623404917522E-3</v>
      </c>
      <c r="I478" s="14">
        <v>226</v>
      </c>
    </row>
    <row r="479" spans="1:9" x14ac:dyDescent="0.2">
      <c r="A479" s="4" t="s">
        <v>201</v>
      </c>
      <c r="B479" s="26" t="s">
        <v>192</v>
      </c>
      <c r="C479" s="26" t="s">
        <v>4</v>
      </c>
      <c r="D479" s="26" t="s">
        <v>156</v>
      </c>
      <c r="E479" s="13">
        <v>1</v>
      </c>
      <c r="F479" s="26"/>
      <c r="G479" s="35">
        <v>41060</v>
      </c>
      <c r="H479" s="33">
        <f t="shared" si="6"/>
        <v>2.2720199190787425E-3</v>
      </c>
      <c r="I479" s="14">
        <v>146</v>
      </c>
    </row>
    <row r="480" spans="1:9" x14ac:dyDescent="0.2">
      <c r="A480" s="4" t="s">
        <v>202</v>
      </c>
      <c r="B480" s="26" t="s">
        <v>192</v>
      </c>
      <c r="C480" s="26" t="s">
        <v>4</v>
      </c>
      <c r="D480" s="26" t="s">
        <v>156</v>
      </c>
      <c r="E480" s="13">
        <v>1</v>
      </c>
      <c r="F480" s="26"/>
      <c r="G480" s="35">
        <v>41060</v>
      </c>
      <c r="H480" s="33">
        <f t="shared" si="6"/>
        <v>2.5832555244319948E-3</v>
      </c>
      <c r="I480" s="14">
        <v>166</v>
      </c>
    </row>
    <row r="481" spans="1:9" x14ac:dyDescent="0.2">
      <c r="A481" s="4" t="s">
        <v>208</v>
      </c>
      <c r="B481" s="26" t="s">
        <v>24</v>
      </c>
      <c r="C481" s="26" t="s">
        <v>5</v>
      </c>
      <c r="D481" s="26" t="s">
        <v>156</v>
      </c>
      <c r="E481" s="13">
        <v>1</v>
      </c>
      <c r="F481" s="26"/>
      <c r="G481" s="35">
        <v>41060</v>
      </c>
      <c r="H481" s="33">
        <f t="shared" si="6"/>
        <v>3.7970743853096792E-3</v>
      </c>
      <c r="I481" s="14">
        <v>244</v>
      </c>
    </row>
    <row r="482" spans="1:9" x14ac:dyDescent="0.2">
      <c r="A482" s="4" t="s">
        <v>240</v>
      </c>
      <c r="B482" s="26" t="s">
        <v>241</v>
      </c>
      <c r="C482" s="26" t="s">
        <v>238</v>
      </c>
      <c r="D482" s="26" t="s">
        <v>156</v>
      </c>
      <c r="E482" s="13">
        <v>1</v>
      </c>
      <c r="F482" s="26"/>
      <c r="G482" s="35">
        <v>41569</v>
      </c>
      <c r="H482" s="33">
        <f t="shared" si="6"/>
        <v>2.5988173046996577E-3</v>
      </c>
      <c r="I482" s="14">
        <v>167</v>
      </c>
    </row>
    <row r="483" spans="1:9" x14ac:dyDescent="0.2">
      <c r="A483" s="4" t="s">
        <v>242</v>
      </c>
      <c r="B483" s="26" t="s">
        <v>237</v>
      </c>
      <c r="C483" s="26" t="s">
        <v>238</v>
      </c>
      <c r="D483" s="26" t="s">
        <v>156</v>
      </c>
      <c r="E483" s="13">
        <v>1</v>
      </c>
      <c r="F483" s="26"/>
      <c r="G483" s="35">
        <v>41569</v>
      </c>
      <c r="H483" s="33">
        <f t="shared" si="6"/>
        <v>1.3383131030189853E-3</v>
      </c>
      <c r="I483" s="14">
        <v>86</v>
      </c>
    </row>
    <row r="484" spans="1:9" x14ac:dyDescent="0.2">
      <c r="A484" s="4" t="s">
        <v>243</v>
      </c>
      <c r="B484" s="26" t="s">
        <v>237</v>
      </c>
      <c r="C484" s="26" t="s">
        <v>238</v>
      </c>
      <c r="D484" s="26" t="s">
        <v>156</v>
      </c>
      <c r="E484" s="13">
        <v>1</v>
      </c>
      <c r="F484" s="26"/>
      <c r="G484" s="35">
        <v>41569</v>
      </c>
      <c r="H484" s="33">
        <f t="shared" si="6"/>
        <v>2.6299408652349829E-3</v>
      </c>
      <c r="I484" s="14">
        <v>169</v>
      </c>
    </row>
    <row r="485" spans="1:9" x14ac:dyDescent="0.2">
      <c r="A485" s="4" t="s">
        <v>244</v>
      </c>
      <c r="B485" s="26" t="s">
        <v>237</v>
      </c>
      <c r="C485" s="26" t="s">
        <v>238</v>
      </c>
      <c r="D485" s="26" t="s">
        <v>156</v>
      </c>
      <c r="E485" s="13">
        <v>1</v>
      </c>
      <c r="F485" s="26"/>
      <c r="G485" s="35">
        <v>41569</v>
      </c>
      <c r="H485" s="33">
        <f t="shared" si="6"/>
        <v>1.1360099595393712E-3</v>
      </c>
      <c r="I485" s="14">
        <v>73</v>
      </c>
    </row>
    <row r="486" spans="1:9" x14ac:dyDescent="0.2">
      <c r="A486" s="4" t="s">
        <v>246</v>
      </c>
      <c r="B486" s="26" t="s">
        <v>257</v>
      </c>
      <c r="C486" s="26" t="s">
        <v>267</v>
      </c>
      <c r="D486" s="26" t="s">
        <v>156</v>
      </c>
      <c r="E486" s="13">
        <v>1</v>
      </c>
      <c r="F486" s="26"/>
      <c r="G486" s="35">
        <v>41607</v>
      </c>
      <c r="H486" s="33">
        <f t="shared" si="6"/>
        <v>1.2293806411453471E-3</v>
      </c>
      <c r="I486" s="14">
        <v>79</v>
      </c>
    </row>
    <row r="487" spans="1:9" x14ac:dyDescent="0.2">
      <c r="A487" s="4" t="s">
        <v>253</v>
      </c>
      <c r="B487" s="26" t="s">
        <v>258</v>
      </c>
      <c r="C487" s="26" t="s">
        <v>267</v>
      </c>
      <c r="D487" s="26" t="s">
        <v>156</v>
      </c>
      <c r="E487" s="13">
        <v>1</v>
      </c>
      <c r="F487" s="26"/>
      <c r="G487" s="35">
        <v>41607</v>
      </c>
      <c r="H487" s="33">
        <f t="shared" si="6"/>
        <v>1.104886399004046E-3</v>
      </c>
      <c r="I487" s="14">
        <v>71</v>
      </c>
    </row>
    <row r="488" spans="1:9" x14ac:dyDescent="0.2">
      <c r="A488" s="4" t="s">
        <v>254</v>
      </c>
      <c r="B488" s="26" t="s">
        <v>259</v>
      </c>
      <c r="C488" s="26" t="s">
        <v>267</v>
      </c>
      <c r="D488" s="26" t="s">
        <v>156</v>
      </c>
      <c r="E488" s="13">
        <v>1</v>
      </c>
      <c r="F488" s="26"/>
      <c r="G488" s="35">
        <v>41607</v>
      </c>
      <c r="H488" s="33">
        <f t="shared" si="6"/>
        <v>9.02583255524432E-4</v>
      </c>
      <c r="I488" s="14">
        <v>58</v>
      </c>
    </row>
    <row r="489" spans="1:9" x14ac:dyDescent="0.2">
      <c r="A489" s="4" t="s">
        <v>247</v>
      </c>
      <c r="B489" s="26" t="s">
        <v>260</v>
      </c>
      <c r="C489" s="26" t="s">
        <v>267</v>
      </c>
      <c r="D489" s="26" t="s">
        <v>156</v>
      </c>
      <c r="E489" s="13">
        <v>1</v>
      </c>
      <c r="F489" s="26"/>
      <c r="G489" s="35">
        <v>41607</v>
      </c>
      <c r="H489" s="33">
        <f t="shared" si="6"/>
        <v>3.0967942732648616E-3</v>
      </c>
      <c r="I489" s="14">
        <v>199</v>
      </c>
    </row>
    <row r="490" spans="1:9" x14ac:dyDescent="0.2">
      <c r="A490" s="4" t="s">
        <v>255</v>
      </c>
      <c r="B490" s="26" t="s">
        <v>261</v>
      </c>
      <c r="C490" s="26" t="s">
        <v>267</v>
      </c>
      <c r="D490" s="26" t="s">
        <v>156</v>
      </c>
      <c r="E490" s="13">
        <v>1</v>
      </c>
      <c r="F490" s="26"/>
      <c r="G490" s="35">
        <v>41607</v>
      </c>
      <c r="H490" s="33">
        <f t="shared" si="6"/>
        <v>1.3849984438219732E-3</v>
      </c>
      <c r="I490" s="14">
        <v>89</v>
      </c>
    </row>
    <row r="491" spans="1:9" x14ac:dyDescent="0.2">
      <c r="A491" s="4" t="s">
        <v>248</v>
      </c>
      <c r="B491" s="26" t="s">
        <v>260</v>
      </c>
      <c r="C491" s="26" t="s">
        <v>267</v>
      </c>
      <c r="D491" s="26" t="s">
        <v>156</v>
      </c>
      <c r="E491" s="13">
        <v>1</v>
      </c>
      <c r="F491" s="26"/>
      <c r="G491" s="35">
        <v>41607</v>
      </c>
      <c r="H491" s="33">
        <f t="shared" si="6"/>
        <v>1.2854030501089325E-2</v>
      </c>
      <c r="I491" s="14">
        <v>826</v>
      </c>
    </row>
    <row r="492" spans="1:9" x14ac:dyDescent="0.2">
      <c r="A492" s="4" t="s">
        <v>249</v>
      </c>
      <c r="B492" s="26" t="s">
        <v>262</v>
      </c>
      <c r="C492" s="26" t="s">
        <v>267</v>
      </c>
      <c r="D492" s="26" t="s">
        <v>156</v>
      </c>
      <c r="E492" s="13">
        <v>1</v>
      </c>
      <c r="F492" s="26"/>
      <c r="G492" s="35">
        <v>41607</v>
      </c>
      <c r="H492" s="33">
        <f t="shared" si="6"/>
        <v>6.3958916900093369E-3</v>
      </c>
      <c r="I492" s="14">
        <v>411</v>
      </c>
    </row>
    <row r="493" spans="1:9" x14ac:dyDescent="0.2">
      <c r="A493" s="4" t="s">
        <v>250</v>
      </c>
      <c r="B493" s="26" t="s">
        <v>263</v>
      </c>
      <c r="C493" s="26" t="s">
        <v>267</v>
      </c>
      <c r="D493" s="26" t="s">
        <v>156</v>
      </c>
      <c r="E493" s="13">
        <v>1</v>
      </c>
      <c r="F493" s="26"/>
      <c r="G493" s="35">
        <v>41607</v>
      </c>
      <c r="H493" s="33">
        <f t="shared" si="6"/>
        <v>2.5365701836290071E-3</v>
      </c>
      <c r="I493" s="14">
        <v>163</v>
      </c>
    </row>
    <row r="494" spans="1:9" x14ac:dyDescent="0.2">
      <c r="A494" s="4" t="s">
        <v>251</v>
      </c>
      <c r="B494" s="26" t="s">
        <v>264</v>
      </c>
      <c r="C494" s="26" t="s">
        <v>267</v>
      </c>
      <c r="D494" s="26" t="s">
        <v>156</v>
      </c>
      <c r="E494" s="13">
        <v>1</v>
      </c>
      <c r="F494" s="26"/>
      <c r="G494" s="35">
        <v>41607</v>
      </c>
      <c r="H494" s="33">
        <f t="shared" si="6"/>
        <v>1.3849984438219732E-3</v>
      </c>
      <c r="I494" s="14">
        <v>89</v>
      </c>
    </row>
    <row r="495" spans="1:9" x14ac:dyDescent="0.2">
      <c r="A495" s="4" t="s">
        <v>252</v>
      </c>
      <c r="B495" s="26" t="s">
        <v>265</v>
      </c>
      <c r="C495" s="26" t="s">
        <v>267</v>
      </c>
      <c r="D495" s="26" t="s">
        <v>156</v>
      </c>
      <c r="E495" s="13">
        <v>1</v>
      </c>
      <c r="F495" s="26"/>
      <c r="G495" s="35">
        <v>41607</v>
      </c>
      <c r="H495" s="33">
        <f t="shared" si="6"/>
        <v>1.5094926859632741E-3</v>
      </c>
      <c r="I495" s="14">
        <v>97</v>
      </c>
    </row>
    <row r="496" spans="1:9" x14ac:dyDescent="0.2">
      <c r="A496" s="4" t="s">
        <v>256</v>
      </c>
      <c r="B496" s="26" t="s">
        <v>266</v>
      </c>
      <c r="C496" s="26" t="s">
        <v>267</v>
      </c>
      <c r="D496" s="26" t="s">
        <v>156</v>
      </c>
      <c r="E496" s="13">
        <v>1</v>
      </c>
      <c r="F496" s="26"/>
      <c r="G496" s="35">
        <v>41607</v>
      </c>
      <c r="H496" s="33">
        <f t="shared" si="6"/>
        <v>2.334267040149393E-3</v>
      </c>
      <c r="I496" s="14">
        <v>150</v>
      </c>
    </row>
    <row r="497" spans="1:9" x14ac:dyDescent="0.2">
      <c r="A497" s="4" t="s">
        <v>272</v>
      </c>
      <c r="B497" s="26" t="s">
        <v>273</v>
      </c>
      <c r="C497" s="26" t="s">
        <v>7</v>
      </c>
      <c r="D497" s="26" t="s">
        <v>156</v>
      </c>
      <c r="E497" s="13">
        <v>1</v>
      </c>
      <c r="F497" s="26"/>
      <c r="G497" s="35">
        <v>41989</v>
      </c>
      <c r="H497" s="33">
        <f t="shared" si="6"/>
        <v>1.5094926859632741E-3</v>
      </c>
      <c r="I497" s="14">
        <v>97</v>
      </c>
    </row>
    <row r="498" spans="1:9" x14ac:dyDescent="0.2">
      <c r="A498" s="4" t="s">
        <v>338</v>
      </c>
      <c r="B498" s="26" t="s">
        <v>339</v>
      </c>
      <c r="C498" s="26" t="s">
        <v>8</v>
      </c>
      <c r="D498" s="26" t="s">
        <v>156</v>
      </c>
      <c r="E498" s="13">
        <v>1</v>
      </c>
      <c r="F498" s="26"/>
      <c r="G498" s="35">
        <v>42501</v>
      </c>
      <c r="H498" s="33">
        <f t="shared" si="6"/>
        <v>2.2408963585434172E-3</v>
      </c>
      <c r="I498" s="14">
        <v>144</v>
      </c>
    </row>
    <row r="499" spans="1:9" x14ac:dyDescent="0.2">
      <c r="A499" s="4" t="s">
        <v>422</v>
      </c>
      <c r="B499" s="26" t="s">
        <v>423</v>
      </c>
      <c r="C499" s="26" t="s">
        <v>5</v>
      </c>
      <c r="D499" s="26" t="s">
        <v>156</v>
      </c>
      <c r="E499" s="13">
        <v>1</v>
      </c>
      <c r="F499" s="26"/>
      <c r="G499" s="35">
        <v>43214</v>
      </c>
      <c r="H499" s="33">
        <f t="shared" si="6"/>
        <v>2.0852785558667913E-3</v>
      </c>
      <c r="I499" s="14">
        <v>134</v>
      </c>
    </row>
    <row r="500" spans="1:9" x14ac:dyDescent="0.2">
      <c r="A500" s="4" t="s">
        <v>511</v>
      </c>
      <c r="B500" s="26" t="s">
        <v>524</v>
      </c>
      <c r="C500" s="26" t="s">
        <v>7</v>
      </c>
      <c r="D500" s="26" t="s">
        <v>156</v>
      </c>
      <c r="E500" s="13">
        <v>1</v>
      </c>
      <c r="F500" s="26"/>
      <c r="G500" s="35">
        <v>43538</v>
      </c>
      <c r="H500" s="33">
        <f t="shared" ref="H500:H531" si="7">I500/$I$546</f>
        <v>9.4926859632741981E-4</v>
      </c>
      <c r="I500" s="14">
        <v>61</v>
      </c>
    </row>
    <row r="501" spans="1:9" x14ac:dyDescent="0.2">
      <c r="A501" s="4" t="s">
        <v>512</v>
      </c>
      <c r="B501" s="26" t="s">
        <v>512</v>
      </c>
      <c r="C501" s="26" t="s">
        <v>7</v>
      </c>
      <c r="D501" s="26" t="s">
        <v>156</v>
      </c>
      <c r="E501" s="13">
        <v>1</v>
      </c>
      <c r="F501" s="26"/>
      <c r="G501" s="35">
        <v>43538</v>
      </c>
      <c r="H501" s="33">
        <f t="shared" si="7"/>
        <v>5.2910052910052914E-4</v>
      </c>
      <c r="I501" s="14">
        <v>34</v>
      </c>
    </row>
    <row r="502" spans="1:9" x14ac:dyDescent="0.2">
      <c r="A502" s="4" t="s">
        <v>513</v>
      </c>
      <c r="B502" s="26" t="s">
        <v>273</v>
      </c>
      <c r="C502" s="26" t="s">
        <v>7</v>
      </c>
      <c r="D502" s="26" t="s">
        <v>156</v>
      </c>
      <c r="E502" s="13">
        <v>1</v>
      </c>
      <c r="F502" s="26"/>
      <c r="G502" s="35">
        <v>43538</v>
      </c>
      <c r="H502" s="33">
        <f t="shared" si="7"/>
        <v>2.4276377217553689E-3</v>
      </c>
      <c r="I502" s="14">
        <v>156</v>
      </c>
    </row>
    <row r="503" spans="1:9" x14ac:dyDescent="0.2">
      <c r="A503" s="4" t="s">
        <v>514</v>
      </c>
      <c r="B503" s="26" t="s">
        <v>525</v>
      </c>
      <c r="C503" s="26" t="s">
        <v>7</v>
      </c>
      <c r="D503" s="26" t="s">
        <v>156</v>
      </c>
      <c r="E503" s="13">
        <v>1</v>
      </c>
      <c r="F503" s="26"/>
      <c r="G503" s="35">
        <v>43538</v>
      </c>
      <c r="H503" s="33">
        <f t="shared" si="7"/>
        <v>9.9595393713040772E-4</v>
      </c>
      <c r="I503" s="14">
        <v>64</v>
      </c>
    </row>
    <row r="504" spans="1:9" x14ac:dyDescent="0.2">
      <c r="A504" s="4" t="s">
        <v>515</v>
      </c>
      <c r="B504" s="26" t="s">
        <v>524</v>
      </c>
      <c r="C504" s="26" t="s">
        <v>7</v>
      </c>
      <c r="D504" s="26" t="s">
        <v>156</v>
      </c>
      <c r="E504" s="13">
        <v>1</v>
      </c>
      <c r="F504" s="26"/>
      <c r="G504" s="35">
        <v>43538</v>
      </c>
      <c r="H504" s="33">
        <f t="shared" si="7"/>
        <v>1.4161220043572985E-3</v>
      </c>
      <c r="I504" s="14">
        <v>91</v>
      </c>
    </row>
    <row r="505" spans="1:9" x14ac:dyDescent="0.2">
      <c r="A505" s="4" t="s">
        <v>516</v>
      </c>
      <c r="B505" s="26" t="s">
        <v>526</v>
      </c>
      <c r="C505" s="26" t="s">
        <v>8</v>
      </c>
      <c r="D505" s="26" t="s">
        <v>156</v>
      </c>
      <c r="E505" s="13">
        <v>1</v>
      </c>
      <c r="F505" s="26"/>
      <c r="G505" s="35">
        <v>43538</v>
      </c>
      <c r="H505" s="33">
        <f t="shared" si="7"/>
        <v>1.276065981948335E-3</v>
      </c>
      <c r="I505" s="14">
        <v>82</v>
      </c>
    </row>
    <row r="506" spans="1:9" x14ac:dyDescent="0.2">
      <c r="A506" s="4" t="s">
        <v>517</v>
      </c>
      <c r="B506" s="26" t="s">
        <v>527</v>
      </c>
      <c r="C506" s="26" t="s">
        <v>4</v>
      </c>
      <c r="D506" s="26" t="s">
        <v>156</v>
      </c>
      <c r="E506" s="13">
        <v>1</v>
      </c>
      <c r="F506" s="26"/>
      <c r="G506" s="35">
        <v>43538</v>
      </c>
      <c r="H506" s="33">
        <f t="shared" si="7"/>
        <v>5.7578586990351694E-4</v>
      </c>
      <c r="I506" s="14">
        <v>37</v>
      </c>
    </row>
    <row r="507" spans="1:9" x14ac:dyDescent="0.2">
      <c r="A507" s="4" t="s">
        <v>518</v>
      </c>
      <c r="B507" s="26" t="s">
        <v>528</v>
      </c>
      <c r="C507" s="26" t="s">
        <v>4</v>
      </c>
      <c r="D507" s="26" t="s">
        <v>156</v>
      </c>
      <c r="E507" s="13">
        <v>1</v>
      </c>
      <c r="F507" s="26"/>
      <c r="G507" s="35">
        <v>43538</v>
      </c>
      <c r="H507" s="33">
        <f t="shared" si="7"/>
        <v>1.2449424214130097E-3</v>
      </c>
      <c r="I507" s="14">
        <v>80</v>
      </c>
    </row>
    <row r="508" spans="1:9" x14ac:dyDescent="0.2">
      <c r="A508" s="4" t="s">
        <v>519</v>
      </c>
      <c r="B508" s="26" t="s">
        <v>529</v>
      </c>
      <c r="C508" s="26" t="s">
        <v>4</v>
      </c>
      <c r="D508" s="26" t="s">
        <v>156</v>
      </c>
      <c r="E508" s="13">
        <v>1</v>
      </c>
      <c r="F508" s="26"/>
      <c r="G508" s="35">
        <v>43538</v>
      </c>
      <c r="H508" s="33">
        <f t="shared" si="7"/>
        <v>1.4939309056956115E-3</v>
      </c>
      <c r="I508" s="14">
        <v>96</v>
      </c>
    </row>
    <row r="509" spans="1:9" x14ac:dyDescent="0.2">
      <c r="A509" s="4" t="s">
        <v>520</v>
      </c>
      <c r="B509" s="26" t="s">
        <v>530</v>
      </c>
      <c r="C509" s="26" t="s">
        <v>4</v>
      </c>
      <c r="D509" s="26" t="s">
        <v>156</v>
      </c>
      <c r="E509" s="13">
        <v>1</v>
      </c>
      <c r="F509" s="26"/>
      <c r="G509" s="35">
        <v>43538</v>
      </c>
      <c r="H509" s="33">
        <f t="shared" si="7"/>
        <v>8.2477435418611893E-4</v>
      </c>
      <c r="I509" s="14">
        <v>53</v>
      </c>
    </row>
    <row r="510" spans="1:9" x14ac:dyDescent="0.2">
      <c r="A510" s="4" t="s">
        <v>521</v>
      </c>
      <c r="B510" s="26" t="s">
        <v>531</v>
      </c>
      <c r="C510" s="26" t="s">
        <v>4</v>
      </c>
      <c r="D510" s="26" t="s">
        <v>156</v>
      </c>
      <c r="E510" s="13">
        <v>1</v>
      </c>
      <c r="F510" s="26"/>
      <c r="G510" s="35">
        <v>43538</v>
      </c>
      <c r="H510" s="33">
        <f t="shared" si="7"/>
        <v>9.9595393713040772E-4</v>
      </c>
      <c r="I510" s="14">
        <f>56+8</f>
        <v>64</v>
      </c>
    </row>
    <row r="511" spans="1:9" x14ac:dyDescent="0.2">
      <c r="A511" s="4" t="s">
        <v>522</v>
      </c>
      <c r="B511" s="26" t="s">
        <v>532</v>
      </c>
      <c r="C511" s="26" t="s">
        <v>4</v>
      </c>
      <c r="D511" s="26" t="s">
        <v>156</v>
      </c>
      <c r="E511" s="13">
        <v>1</v>
      </c>
      <c r="F511" s="26"/>
      <c r="G511" s="35">
        <v>43538</v>
      </c>
      <c r="H511" s="33">
        <f t="shared" si="7"/>
        <v>1.3227513227513227E-3</v>
      </c>
      <c r="I511" s="14">
        <v>85</v>
      </c>
    </row>
    <row r="512" spans="1:9" x14ac:dyDescent="0.2">
      <c r="A512" s="4" t="s">
        <v>523</v>
      </c>
      <c r="B512" s="26" t="s">
        <v>524</v>
      </c>
      <c r="C512" s="26" t="s">
        <v>7</v>
      </c>
      <c r="D512" s="26" t="s">
        <v>156</v>
      </c>
      <c r="E512" s="13">
        <v>1</v>
      </c>
      <c r="F512" s="26"/>
      <c r="G512" s="35">
        <v>43538</v>
      </c>
      <c r="H512" s="33">
        <f t="shared" si="7"/>
        <v>3.2212885154061623E-3</v>
      </c>
      <c r="I512" s="14">
        <v>207</v>
      </c>
    </row>
    <row r="513" spans="1:9" x14ac:dyDescent="0.2">
      <c r="A513" s="4" t="s">
        <v>535</v>
      </c>
      <c r="B513" s="26" t="s">
        <v>561</v>
      </c>
      <c r="C513" s="26" t="s">
        <v>8</v>
      </c>
      <c r="D513" s="26" t="s">
        <v>156</v>
      </c>
      <c r="E513" s="13">
        <v>1</v>
      </c>
      <c r="F513" s="26"/>
      <c r="G513" s="35">
        <v>43612</v>
      </c>
      <c r="H513" s="33">
        <f t="shared" si="7"/>
        <v>1.1515717398070339E-3</v>
      </c>
      <c r="I513" s="14">
        <v>74</v>
      </c>
    </row>
    <row r="514" spans="1:9" x14ac:dyDescent="0.2">
      <c r="A514" s="4" t="s">
        <v>536</v>
      </c>
      <c r="B514" s="26" t="s">
        <v>562</v>
      </c>
      <c r="C514" s="26" t="s">
        <v>8</v>
      </c>
      <c r="D514" s="26" t="s">
        <v>156</v>
      </c>
      <c r="E514" s="13">
        <v>1</v>
      </c>
      <c r="F514" s="26"/>
      <c r="G514" s="35">
        <v>43612</v>
      </c>
      <c r="H514" s="33">
        <f t="shared" si="7"/>
        <v>8.0921257391845629E-4</v>
      </c>
      <c r="I514" s="14">
        <v>52</v>
      </c>
    </row>
    <row r="515" spans="1:9" x14ac:dyDescent="0.2">
      <c r="A515" s="4" t="s">
        <v>537</v>
      </c>
      <c r="B515" s="26" t="s">
        <v>563</v>
      </c>
      <c r="C515" s="26" t="s">
        <v>4</v>
      </c>
      <c r="D515" s="26" t="s">
        <v>156</v>
      </c>
      <c r="E515" s="13">
        <v>1</v>
      </c>
      <c r="F515" s="26"/>
      <c r="G515" s="35">
        <v>43612</v>
      </c>
      <c r="H515" s="33">
        <f t="shared" si="7"/>
        <v>8.7145969498910673E-4</v>
      </c>
      <c r="I515" s="14">
        <v>56</v>
      </c>
    </row>
    <row r="516" spans="1:9" x14ac:dyDescent="0.2">
      <c r="A516" s="4" t="s">
        <v>538</v>
      </c>
      <c r="B516" s="26" t="s">
        <v>570</v>
      </c>
      <c r="C516" s="26" t="s">
        <v>565</v>
      </c>
      <c r="D516" s="26" t="s">
        <v>156</v>
      </c>
      <c r="E516" s="13">
        <v>1</v>
      </c>
      <c r="F516" s="26"/>
      <c r="G516" s="35">
        <v>43613</v>
      </c>
      <c r="H516" s="33">
        <f t="shared" si="7"/>
        <v>2.7388733271086212E-3</v>
      </c>
      <c r="I516" s="14">
        <v>176</v>
      </c>
    </row>
    <row r="517" spans="1:9" x14ac:dyDescent="0.2">
      <c r="A517" s="4" t="s">
        <v>198</v>
      </c>
      <c r="B517" s="26" t="s">
        <v>600</v>
      </c>
      <c r="C517" s="26" t="s">
        <v>565</v>
      </c>
      <c r="D517" s="26" t="s">
        <v>156</v>
      </c>
      <c r="E517" s="13">
        <v>1</v>
      </c>
      <c r="F517" s="26"/>
      <c r="G517" s="35">
        <v>43613</v>
      </c>
      <c r="H517" s="33">
        <f t="shared" si="7"/>
        <v>2.1630874572051042E-3</v>
      </c>
      <c r="I517" s="14">
        <v>139</v>
      </c>
    </row>
    <row r="518" spans="1:9" x14ac:dyDescent="0.2">
      <c r="A518" s="4" t="s">
        <v>539</v>
      </c>
      <c r="B518" s="26" t="s">
        <v>601</v>
      </c>
      <c r="C518" s="26" t="s">
        <v>565</v>
      </c>
      <c r="D518" s="26" t="s">
        <v>156</v>
      </c>
      <c r="E518" s="13">
        <v>1</v>
      </c>
      <c r="F518" s="26"/>
      <c r="G518" s="35">
        <v>43613</v>
      </c>
      <c r="H518" s="33">
        <f t="shared" si="7"/>
        <v>1.9296607531901649E-3</v>
      </c>
      <c r="I518" s="14">
        <v>124</v>
      </c>
    </row>
    <row r="519" spans="1:9" x14ac:dyDescent="0.2">
      <c r="A519" s="4" t="s">
        <v>540</v>
      </c>
      <c r="B519" s="26" t="s">
        <v>602</v>
      </c>
      <c r="C519" s="26" t="s">
        <v>565</v>
      </c>
      <c r="D519" s="26" t="s">
        <v>156</v>
      </c>
      <c r="E519" s="13">
        <v>1</v>
      </c>
      <c r="F519" s="26"/>
      <c r="G519" s="35">
        <v>43613</v>
      </c>
      <c r="H519" s="33">
        <f t="shared" si="7"/>
        <v>1.353874883286648E-3</v>
      </c>
      <c r="I519" s="14">
        <v>87</v>
      </c>
    </row>
    <row r="520" spans="1:9" x14ac:dyDescent="0.2">
      <c r="A520" s="4" t="s">
        <v>541</v>
      </c>
      <c r="B520" s="26" t="s">
        <v>603</v>
      </c>
      <c r="C520" s="26" t="s">
        <v>565</v>
      </c>
      <c r="D520" s="26" t="s">
        <v>156</v>
      </c>
      <c r="E520" s="13">
        <v>1</v>
      </c>
      <c r="F520" s="26"/>
      <c r="G520" s="35">
        <v>43613</v>
      </c>
      <c r="H520" s="33">
        <f t="shared" si="7"/>
        <v>1.2449424214130097E-3</v>
      </c>
      <c r="I520" s="14">
        <v>80</v>
      </c>
    </row>
    <row r="521" spans="1:9" x14ac:dyDescent="0.2">
      <c r="A521" s="4" t="s">
        <v>542</v>
      </c>
      <c r="B521" s="26" t="s">
        <v>604</v>
      </c>
      <c r="C521" s="26" t="s">
        <v>565</v>
      </c>
      <c r="D521" s="26" t="s">
        <v>156</v>
      </c>
      <c r="E521" s="13">
        <v>1</v>
      </c>
      <c r="F521" s="26"/>
      <c r="G521" s="35">
        <v>43613</v>
      </c>
      <c r="H521" s="33">
        <f t="shared" si="7"/>
        <v>1.6962340491752255E-3</v>
      </c>
      <c r="I521" s="14">
        <v>109</v>
      </c>
    </row>
    <row r="522" spans="1:9" x14ac:dyDescent="0.2">
      <c r="A522" s="4" t="s">
        <v>543</v>
      </c>
      <c r="B522" s="26" t="s">
        <v>195</v>
      </c>
      <c r="C522" s="26" t="s">
        <v>565</v>
      </c>
      <c r="D522" s="26" t="s">
        <v>156</v>
      </c>
      <c r="E522" s="13">
        <v>1</v>
      </c>
      <c r="F522" s="26"/>
      <c r="G522" s="35">
        <v>43613</v>
      </c>
      <c r="H522" s="33">
        <f t="shared" si="7"/>
        <v>5.2131963896669782E-3</v>
      </c>
      <c r="I522" s="14">
        <v>335</v>
      </c>
    </row>
    <row r="523" spans="1:9" x14ac:dyDescent="0.2">
      <c r="A523" s="4" t="s">
        <v>544</v>
      </c>
      <c r="B523" s="26" t="s">
        <v>605</v>
      </c>
      <c r="C523" s="26" t="s">
        <v>566</v>
      </c>
      <c r="D523" s="26" t="s">
        <v>156</v>
      </c>
      <c r="E523" s="13">
        <v>1</v>
      </c>
      <c r="F523" s="26"/>
      <c r="G523" s="35">
        <v>43613</v>
      </c>
      <c r="H523" s="33">
        <f t="shared" si="7"/>
        <v>1.0893246187363835E-3</v>
      </c>
      <c r="I523" s="14">
        <v>70</v>
      </c>
    </row>
    <row r="524" spans="1:9" x14ac:dyDescent="0.2">
      <c r="A524" s="4" t="s">
        <v>545</v>
      </c>
      <c r="B524" s="26" t="s">
        <v>606</v>
      </c>
      <c r="C524" s="26" t="s">
        <v>566</v>
      </c>
      <c r="D524" s="26" t="s">
        <v>156</v>
      </c>
      <c r="E524" s="13">
        <v>1</v>
      </c>
      <c r="F524" s="26"/>
      <c r="G524" s="35">
        <v>43613</v>
      </c>
      <c r="H524" s="33">
        <f t="shared" si="7"/>
        <v>5.9601618425147839E-3</v>
      </c>
      <c r="I524" s="14">
        <v>383</v>
      </c>
    </row>
    <row r="525" spans="1:9" x14ac:dyDescent="0.2">
      <c r="A525" s="4" t="s">
        <v>546</v>
      </c>
      <c r="B525" s="26" t="s">
        <v>528</v>
      </c>
      <c r="C525" s="26" t="s">
        <v>566</v>
      </c>
      <c r="D525" s="26" t="s">
        <v>156</v>
      </c>
      <c r="E525" s="13">
        <v>1</v>
      </c>
      <c r="F525" s="26"/>
      <c r="G525" s="35">
        <v>43613</v>
      </c>
      <c r="H525" s="33">
        <f t="shared" si="7"/>
        <v>1.3383131030189853E-3</v>
      </c>
      <c r="I525" s="14">
        <v>86</v>
      </c>
    </row>
    <row r="526" spans="1:9" x14ac:dyDescent="0.2">
      <c r="A526" s="4" t="s">
        <v>547</v>
      </c>
      <c r="B526" s="26" t="s">
        <v>607</v>
      </c>
      <c r="C526" s="26" t="s">
        <v>566</v>
      </c>
      <c r="D526" s="26" t="s">
        <v>156</v>
      </c>
      <c r="E526" s="13">
        <v>1</v>
      </c>
      <c r="F526" s="26"/>
      <c r="G526" s="35">
        <v>43613</v>
      </c>
      <c r="H526" s="33">
        <f t="shared" si="7"/>
        <v>2.1164021164021165E-3</v>
      </c>
      <c r="I526" s="14">
        <v>136</v>
      </c>
    </row>
    <row r="527" spans="1:9" x14ac:dyDescent="0.2">
      <c r="A527" s="4" t="s">
        <v>548</v>
      </c>
      <c r="B527" s="26" t="s">
        <v>608</v>
      </c>
      <c r="C527" s="26" t="s">
        <v>566</v>
      </c>
      <c r="D527" s="26" t="s">
        <v>156</v>
      </c>
      <c r="E527" s="13">
        <v>1</v>
      </c>
      <c r="F527" s="26"/>
      <c r="G527" s="35">
        <v>43613</v>
      </c>
      <c r="H527" s="33">
        <f t="shared" si="7"/>
        <v>1.9452225334578275E-3</v>
      </c>
      <c r="I527" s="14">
        <v>125</v>
      </c>
    </row>
    <row r="528" spans="1:9" x14ac:dyDescent="0.2">
      <c r="A528" s="4" t="s">
        <v>549</v>
      </c>
      <c r="B528" s="26" t="s">
        <v>609</v>
      </c>
      <c r="C528" s="26" t="s">
        <v>567</v>
      </c>
      <c r="D528" s="26" t="s">
        <v>156</v>
      </c>
      <c r="E528" s="13">
        <v>1</v>
      </c>
      <c r="F528" s="26"/>
      <c r="G528" s="35">
        <v>43613</v>
      </c>
      <c r="H528" s="33">
        <f t="shared" si="7"/>
        <v>1.976346093993153E-3</v>
      </c>
      <c r="I528" s="14">
        <v>127</v>
      </c>
    </row>
    <row r="529" spans="1:9" x14ac:dyDescent="0.2">
      <c r="A529" s="4" t="s">
        <v>550</v>
      </c>
      <c r="B529" s="26" t="s">
        <v>610</v>
      </c>
      <c r="C529" s="26" t="s">
        <v>568</v>
      </c>
      <c r="D529" s="26" t="s">
        <v>156</v>
      </c>
      <c r="E529" s="13">
        <v>1</v>
      </c>
      <c r="F529" s="26"/>
      <c r="G529" s="35">
        <v>43613</v>
      </c>
      <c r="H529" s="33">
        <f t="shared" si="7"/>
        <v>1.7429193899782135E-3</v>
      </c>
      <c r="I529" s="14">
        <v>112</v>
      </c>
    </row>
    <row r="530" spans="1:9" x14ac:dyDescent="0.2">
      <c r="A530" s="4" t="s">
        <v>551</v>
      </c>
      <c r="B530" s="26" t="s">
        <v>398</v>
      </c>
      <c r="C530" s="26" t="s">
        <v>568</v>
      </c>
      <c r="D530" s="26" t="s">
        <v>156</v>
      </c>
      <c r="E530" s="13">
        <v>1</v>
      </c>
      <c r="F530" s="26"/>
      <c r="G530" s="35">
        <v>43613</v>
      </c>
      <c r="H530" s="33">
        <f t="shared" si="7"/>
        <v>2.9723000311235605E-3</v>
      </c>
      <c r="I530" s="14">
        <f>190+1</f>
        <v>191</v>
      </c>
    </row>
    <row r="531" spans="1:9" x14ac:dyDescent="0.2">
      <c r="A531" s="4" t="s">
        <v>552</v>
      </c>
      <c r="B531" s="26" t="s">
        <v>261</v>
      </c>
      <c r="C531" s="26" t="s">
        <v>569</v>
      </c>
      <c r="D531" s="26" t="s">
        <v>156</v>
      </c>
      <c r="E531" s="13">
        <v>1</v>
      </c>
      <c r="F531" s="26"/>
      <c r="G531" s="35">
        <v>43613</v>
      </c>
      <c r="H531" s="33">
        <f t="shared" si="7"/>
        <v>3.7659508247743544E-3</v>
      </c>
      <c r="I531" s="14">
        <v>242</v>
      </c>
    </row>
    <row r="532" spans="1:9" x14ac:dyDescent="0.2">
      <c r="A532" s="4" t="s">
        <v>553</v>
      </c>
      <c r="B532" s="26" t="s">
        <v>611</v>
      </c>
      <c r="C532" s="26" t="s">
        <v>569</v>
      </c>
      <c r="D532" s="26" t="s">
        <v>156</v>
      </c>
      <c r="E532" s="13">
        <v>1</v>
      </c>
      <c r="F532" s="26"/>
      <c r="G532" s="35">
        <v>43613</v>
      </c>
      <c r="H532" s="33">
        <f t="shared" ref="H532:H543" si="8">I532/$I$546</f>
        <v>5.5555555555555558E-3</v>
      </c>
      <c r="I532" s="14">
        <v>357</v>
      </c>
    </row>
    <row r="533" spans="1:9" x14ac:dyDescent="0.2">
      <c r="A533" s="4" t="s">
        <v>554</v>
      </c>
      <c r="B533" s="26" t="s">
        <v>260</v>
      </c>
      <c r="C533" s="26" t="s">
        <v>569</v>
      </c>
      <c r="D533" s="26" t="s">
        <v>156</v>
      </c>
      <c r="E533" s="13">
        <v>1</v>
      </c>
      <c r="F533" s="26"/>
      <c r="G533" s="35">
        <v>43613</v>
      </c>
      <c r="H533" s="33">
        <f t="shared" si="8"/>
        <v>2.5210084033613447E-3</v>
      </c>
      <c r="I533" s="14">
        <v>162</v>
      </c>
    </row>
    <row r="534" spans="1:9" x14ac:dyDescent="0.2">
      <c r="A534" s="4" t="s">
        <v>555</v>
      </c>
      <c r="B534" s="26" t="s">
        <v>612</v>
      </c>
      <c r="C534" s="26" t="s">
        <v>569</v>
      </c>
      <c r="D534" s="26" t="s">
        <v>156</v>
      </c>
      <c r="E534" s="13">
        <v>1</v>
      </c>
      <c r="F534" s="26"/>
      <c r="G534" s="35">
        <v>43613</v>
      </c>
      <c r="H534" s="33">
        <f t="shared" si="8"/>
        <v>1.353874883286648E-3</v>
      </c>
      <c r="I534" s="14">
        <v>87</v>
      </c>
    </row>
    <row r="535" spans="1:9" x14ac:dyDescent="0.2">
      <c r="A535" s="4" t="s">
        <v>556</v>
      </c>
      <c r="B535" s="26" t="s">
        <v>260</v>
      </c>
      <c r="C535" s="26" t="s">
        <v>569</v>
      </c>
      <c r="D535" s="26" t="s">
        <v>156</v>
      </c>
      <c r="E535" s="13">
        <v>1</v>
      </c>
      <c r="F535" s="26"/>
      <c r="G535" s="35">
        <v>43613</v>
      </c>
      <c r="H535" s="33">
        <f t="shared" si="8"/>
        <v>8.5589791472144409E-4</v>
      </c>
      <c r="I535" s="14">
        <v>55</v>
      </c>
    </row>
    <row r="536" spans="1:9" x14ac:dyDescent="0.2">
      <c r="A536" s="4" t="s">
        <v>557</v>
      </c>
      <c r="B536" s="26" t="s">
        <v>613</v>
      </c>
      <c r="C536" s="26" t="s">
        <v>569</v>
      </c>
      <c r="D536" s="26" t="s">
        <v>156</v>
      </c>
      <c r="E536" s="13">
        <v>1</v>
      </c>
      <c r="F536" s="26"/>
      <c r="G536" s="35">
        <v>43613</v>
      </c>
      <c r="H536" s="33">
        <f t="shared" si="8"/>
        <v>2.1630874572051042E-3</v>
      </c>
      <c r="I536" s="14">
        <v>139</v>
      </c>
    </row>
    <row r="537" spans="1:9" x14ac:dyDescent="0.2">
      <c r="A537" s="4" t="s">
        <v>558</v>
      </c>
      <c r="B537" s="26" t="s">
        <v>614</v>
      </c>
      <c r="C537" s="26" t="s">
        <v>569</v>
      </c>
      <c r="D537" s="26" t="s">
        <v>156</v>
      </c>
      <c r="E537" s="13">
        <v>1</v>
      </c>
      <c r="F537" s="26"/>
      <c r="G537" s="35">
        <v>43613</v>
      </c>
      <c r="H537" s="33">
        <f t="shared" si="8"/>
        <v>1.6339869281045752E-3</v>
      </c>
      <c r="I537" s="14">
        <v>105</v>
      </c>
    </row>
    <row r="538" spans="1:9" x14ac:dyDescent="0.2">
      <c r="A538" s="4" t="s">
        <v>559</v>
      </c>
      <c r="B538" s="26" t="s">
        <v>615</v>
      </c>
      <c r="C538" s="26" t="s">
        <v>569</v>
      </c>
      <c r="D538" s="26" t="s">
        <v>156</v>
      </c>
      <c r="E538" s="13">
        <v>1</v>
      </c>
      <c r="F538" s="26"/>
      <c r="G538" s="35">
        <v>43613</v>
      </c>
      <c r="H538" s="33">
        <f t="shared" si="8"/>
        <v>9.3370681605975728E-4</v>
      </c>
      <c r="I538" s="14">
        <v>60</v>
      </c>
    </row>
    <row r="539" spans="1:9" x14ac:dyDescent="0.2">
      <c r="A539" s="4" t="s">
        <v>560</v>
      </c>
      <c r="B539" s="26" t="s">
        <v>564</v>
      </c>
      <c r="C539" s="26" t="s">
        <v>6</v>
      </c>
      <c r="D539" s="26" t="s">
        <v>156</v>
      </c>
      <c r="E539" s="13">
        <v>1</v>
      </c>
      <c r="F539" s="26"/>
      <c r="G539" s="35">
        <v>43613</v>
      </c>
      <c r="H539" s="33">
        <f t="shared" si="8"/>
        <v>6.6760037348272639E-3</v>
      </c>
      <c r="I539" s="14">
        <v>429</v>
      </c>
    </row>
    <row r="540" spans="1:9" ht="12" customHeight="1" x14ac:dyDescent="0.2">
      <c r="A540" s="4" t="s">
        <v>685</v>
      </c>
      <c r="B540" s="26" t="s">
        <v>687</v>
      </c>
      <c r="C540" s="26" t="s">
        <v>4</v>
      </c>
      <c r="D540" s="26" t="s">
        <v>156</v>
      </c>
      <c r="E540" s="13">
        <v>1</v>
      </c>
      <c r="F540" s="26"/>
      <c r="G540" s="35">
        <v>44105</v>
      </c>
      <c r="H540" s="33">
        <f t="shared" si="8"/>
        <v>9.1814503579209464E-4</v>
      </c>
      <c r="I540" s="14">
        <v>59</v>
      </c>
    </row>
    <row r="541" spans="1:9" x14ac:dyDescent="0.2">
      <c r="A541" s="4" t="s">
        <v>686</v>
      </c>
      <c r="B541" s="26" t="s">
        <v>688</v>
      </c>
      <c r="C541" s="26" t="s">
        <v>4</v>
      </c>
      <c r="D541" s="26" t="s">
        <v>156</v>
      </c>
      <c r="E541" s="13">
        <v>1</v>
      </c>
      <c r="F541" s="26"/>
      <c r="G541" s="35">
        <v>44105</v>
      </c>
      <c r="H541" s="33">
        <f t="shared" si="8"/>
        <v>9.8039215686274508E-4</v>
      </c>
      <c r="I541" s="14">
        <v>63</v>
      </c>
    </row>
    <row r="542" spans="1:9" x14ac:dyDescent="0.2">
      <c r="A542" s="4" t="s">
        <v>708</v>
      </c>
      <c r="B542" s="26" t="s">
        <v>707</v>
      </c>
      <c r="C542" s="26" t="s">
        <v>4</v>
      </c>
      <c r="D542" s="26" t="s">
        <v>156</v>
      </c>
      <c r="E542" s="13">
        <v>1</v>
      </c>
      <c r="F542" s="26"/>
      <c r="G542" s="35">
        <v>44382</v>
      </c>
      <c r="H542" s="33">
        <f t="shared" si="8"/>
        <v>1.9452225334578275E-3</v>
      </c>
      <c r="I542" s="14">
        <v>125</v>
      </c>
    </row>
    <row r="543" spans="1:9" x14ac:dyDescent="0.2">
      <c r="A543" s="4" t="s">
        <v>765</v>
      </c>
      <c r="B543" s="26" t="s">
        <v>600</v>
      </c>
      <c r="C543" s="26" t="s">
        <v>7</v>
      </c>
      <c r="D543" s="26" t="s">
        <v>156</v>
      </c>
      <c r="E543" s="13">
        <v>1</v>
      </c>
      <c r="F543" s="26"/>
      <c r="G543" s="35">
        <v>44651</v>
      </c>
      <c r="H543" s="33">
        <f t="shared" si="8"/>
        <v>2.6766262060379706E-3</v>
      </c>
      <c r="I543" s="14">
        <v>172</v>
      </c>
    </row>
    <row r="544" spans="1:9" ht="13.5" thickBot="1" x14ac:dyDescent="0.25">
      <c r="A544" s="16" t="s">
        <v>50</v>
      </c>
      <c r="B544" s="17"/>
      <c r="C544" s="17"/>
      <c r="D544" s="17"/>
      <c r="E544" s="16"/>
      <c r="F544" s="17"/>
      <c r="G544" s="18"/>
      <c r="H544" s="19">
        <f>+I544/$I$546</f>
        <v>0.18882664176781824</v>
      </c>
      <c r="I544" s="21">
        <f>SUM(I468:I543)</f>
        <v>12134</v>
      </c>
    </row>
    <row r="545" spans="1:9" ht="13.5" thickTop="1" x14ac:dyDescent="0.2">
      <c r="B545" s="26"/>
      <c r="C545" s="26"/>
      <c r="F545" s="26"/>
      <c r="G545" s="7"/>
      <c r="H545" s="33"/>
      <c r="I545" s="14"/>
    </row>
    <row r="546" spans="1:9" ht="16.5" thickBot="1" x14ac:dyDescent="0.3">
      <c r="A546" s="16" t="s">
        <v>49</v>
      </c>
      <c r="B546" s="24"/>
      <c r="C546" s="24"/>
      <c r="D546" s="24"/>
      <c r="E546" s="23"/>
      <c r="F546" s="24"/>
      <c r="G546" s="25"/>
      <c r="H546" s="19">
        <f>+I546/$I$546</f>
        <v>1</v>
      </c>
      <c r="I546" s="21">
        <f>+I465+I544</f>
        <v>64260</v>
      </c>
    </row>
    <row r="547" spans="1:9" ht="13.5" thickTop="1" x14ac:dyDescent="0.2">
      <c r="B547" s="26"/>
      <c r="C547" s="26"/>
      <c r="F547" s="26"/>
      <c r="G547" s="7"/>
      <c r="I547" s="14"/>
    </row>
    <row r="548" spans="1:9" x14ac:dyDescent="0.2">
      <c r="A548" s="15"/>
      <c r="B548" s="9"/>
      <c r="C548" s="9"/>
      <c r="D548" s="9"/>
      <c r="E548" s="15"/>
      <c r="F548" s="9"/>
      <c r="G548" s="22"/>
      <c r="H548" s="15"/>
      <c r="I548" s="14"/>
    </row>
    <row r="549" spans="1:9" x14ac:dyDescent="0.2">
      <c r="A549" s="15"/>
      <c r="B549" s="15"/>
      <c r="C549" s="15"/>
      <c r="D549" s="32"/>
      <c r="G549" s="14"/>
    </row>
    <row r="550" spans="1:9" x14ac:dyDescent="0.2">
      <c r="A550" s="15"/>
      <c r="B550" s="15"/>
      <c r="C550" s="15"/>
      <c r="D550" s="32"/>
      <c r="G550" s="14"/>
      <c r="I550" s="1"/>
    </row>
    <row r="551" spans="1:9" x14ac:dyDescent="0.2">
      <c r="A551" s="15"/>
    </row>
    <row r="552" spans="1:9" x14ac:dyDescent="0.2">
      <c r="I552" s="14"/>
    </row>
    <row r="566" spans="9:9" x14ac:dyDescent="0.2">
      <c r="I566" s="1"/>
    </row>
  </sheetData>
  <autoFilter ref="A6:J544" xr:uid="{00000000-0001-0000-0000-000000000000}"/>
  <sortState xmlns:xlrd2="http://schemas.microsoft.com/office/spreadsheetml/2017/richdata2" ref="I549:I568">
    <sortCondition ref="I549:I568"/>
  </sortState>
  <phoneticPr fontId="5" type="noConversion"/>
  <printOptions horizontalCentered="1"/>
  <pageMargins left="0.35433070866141736" right="0.35433070866141736" top="0.59055118110236227" bottom="0.59055118110236227" header="0.51181102362204722" footer="0.31496062992125984"/>
  <pageSetup scale="60" fitToHeight="2" orientation="landscape" r:id="rId1"/>
  <headerFooter alignWithMargins="0">
    <oddFooter>&amp;C&amp;P</oddFooter>
  </headerFooter>
  <rowBreaks count="1" manualBreakCount="1">
    <brk id="402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List</vt:lpstr>
      <vt:lpstr>'Property List'!Print_Area</vt:lpstr>
      <vt:lpstr>'Property List'!Print_Titles</vt:lpstr>
    </vt:vector>
  </TitlesOfParts>
  <Company>CAP REIT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Kenneth Chow</cp:lastModifiedBy>
  <cp:lastPrinted>2012-11-02T16:50:51Z</cp:lastPrinted>
  <dcterms:created xsi:type="dcterms:W3CDTF">2004-09-20T19:55:56Z</dcterms:created>
  <dcterms:modified xsi:type="dcterms:W3CDTF">2024-01-20T19:33:38Z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File">
    <vt:i4>1001173153</vt:i4>
  </property>
  <property fmtid="{D5CDD505-2E9C-101B-9397-08002B2CF9AE}" pid="3" name="{A44787D4-0540-4523-9961-78E4036D8C6D}">
    <vt:lpwstr>{26DC5AD6-0663-4FD5-A2B1-DEF79F01A492}</vt:lpwstr>
  </property>
</Properties>
</file>