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2\Inv Rel Web Site\"/>
    </mc:Choice>
  </mc:AlternateContent>
  <xr:revisionPtr revIDLastSave="0" documentId="13_ncr:1_{61644B13-AA5D-4009-9735-C29379C8B4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" sheetId="7" r:id="rId1"/>
    <sheet name="USM" sheetId="5" r:id="rId2"/>
    <sheet name="TELECOM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46" i="7" l="1"/>
  <c r="AN45" i="7"/>
  <c r="AN39" i="7"/>
  <c r="AN32" i="7"/>
  <c r="AP15" i="10" l="1"/>
  <c r="AP18" i="10" s="1"/>
  <c r="AN15" i="10"/>
  <c r="AN18" i="10" s="1"/>
  <c r="AP29" i="10"/>
  <c r="AN29" i="10"/>
  <c r="AP35" i="5"/>
  <c r="AN35" i="5"/>
  <c r="AP25" i="5"/>
  <c r="AN25" i="5"/>
  <c r="AP13" i="5"/>
  <c r="AN13" i="5"/>
  <c r="AP20" i="10" l="1"/>
  <c r="AP31" i="10" s="1"/>
  <c r="AN20" i="10"/>
  <c r="AN31" i="10" s="1"/>
  <c r="AP27" i="5"/>
  <c r="AP37" i="5" s="1"/>
  <c r="AP39" i="5" s="1"/>
  <c r="AP41" i="5" s="1"/>
  <c r="AN27" i="5"/>
  <c r="AN37" i="5" s="1"/>
  <c r="AN39" i="5" s="1"/>
  <c r="AN41" i="5" s="1"/>
  <c r="AP78" i="7"/>
  <c r="AN78" i="7"/>
  <c r="AP71" i="7"/>
  <c r="AN71" i="7"/>
  <c r="AP54" i="7"/>
  <c r="AN54" i="7"/>
  <c r="AP39" i="7"/>
  <c r="AP46" i="7" s="1"/>
  <c r="AP32" i="7"/>
  <c r="AP45" i="7" s="1"/>
  <c r="AP24" i="7"/>
  <c r="AP44" i="7" s="1"/>
  <c r="AN24" i="7"/>
  <c r="AP14" i="7"/>
  <c r="AN14" i="7"/>
  <c r="AL29" i="10"/>
  <c r="AL15" i="10"/>
  <c r="AL18" i="10" s="1"/>
  <c r="AL20" i="10" s="1"/>
  <c r="AJ29" i="10"/>
  <c r="AJ15" i="10"/>
  <c r="AJ18" i="10" s="1"/>
  <c r="AJ20" i="10" s="1"/>
  <c r="AL35" i="5"/>
  <c r="AJ35" i="5"/>
  <c r="AL25" i="5"/>
  <c r="AJ25" i="5"/>
  <c r="AL13" i="5"/>
  <c r="AJ13" i="5"/>
  <c r="AL78" i="7"/>
  <c r="AJ78" i="7"/>
  <c r="AL71" i="7"/>
  <c r="AJ71" i="7"/>
  <c r="AL54" i="7"/>
  <c r="AJ54" i="7"/>
  <c r="AL39" i="7"/>
  <c r="AJ39" i="7"/>
  <c r="AJ46" i="7" s="1"/>
  <c r="AL32" i="7"/>
  <c r="AL45" i="7" s="1"/>
  <c r="AJ32" i="7"/>
  <c r="AJ45" i="7" s="1"/>
  <c r="AL24" i="7"/>
  <c r="AL44" i="7" s="1"/>
  <c r="AJ24" i="7"/>
  <c r="AJ44" i="7" s="1"/>
  <c r="AL14" i="7"/>
  <c r="AJ14" i="7"/>
  <c r="AH29" i="10"/>
  <c r="AH15" i="10"/>
  <c r="AP41" i="7" l="1"/>
  <c r="AP47" i="7"/>
  <c r="AP56" i="7" s="1"/>
  <c r="AP58" i="7" s="1"/>
  <c r="AP60" i="7" s="1"/>
  <c r="AP62" i="7" s="1"/>
  <c r="AP64" i="7" s="1"/>
  <c r="AN41" i="7"/>
  <c r="AN44" i="7"/>
  <c r="AN47" i="7" s="1"/>
  <c r="AN56" i="7" s="1"/>
  <c r="AN58" i="7" s="1"/>
  <c r="AN60" i="7" s="1"/>
  <c r="AN62" i="7" s="1"/>
  <c r="AN64" i="7" s="1"/>
  <c r="AL31" i="10"/>
  <c r="AJ31" i="10"/>
  <c r="AL27" i="5"/>
  <c r="AL37" i="5" s="1"/>
  <c r="AL39" i="5" s="1"/>
  <c r="AL41" i="5" s="1"/>
  <c r="AJ27" i="5"/>
  <c r="AJ37" i="5" s="1"/>
  <c r="AJ39" i="5" s="1"/>
  <c r="AJ41" i="5" s="1"/>
  <c r="AL41" i="7"/>
  <c r="AJ41" i="7"/>
  <c r="AJ47" i="7"/>
  <c r="AJ56" i="7" s="1"/>
  <c r="AJ58" i="7" s="1"/>
  <c r="AJ60" i="7" s="1"/>
  <c r="AJ62" i="7" s="1"/>
  <c r="AJ64" i="7" s="1"/>
  <c r="AL46" i="7"/>
  <c r="AL47" i="7" s="1"/>
  <c r="AL56" i="7" s="1"/>
  <c r="AL58" i="7" s="1"/>
  <c r="AL60" i="7" s="1"/>
  <c r="AL62" i="7" s="1"/>
  <c r="AL64" i="7" s="1"/>
  <c r="AH18" i="10"/>
  <c r="AH20" i="10" s="1"/>
  <c r="AH35" i="5"/>
  <c r="AH25" i="5"/>
  <c r="AH13" i="5"/>
  <c r="AH78" i="7"/>
  <c r="AH71" i="7"/>
  <c r="AH54" i="7"/>
  <c r="AH39" i="7"/>
  <c r="AH46" i="7" s="1"/>
  <c r="AH32" i="7"/>
  <c r="AH45" i="7" s="1"/>
  <c r="AH24" i="7"/>
  <c r="AH44" i="7" s="1"/>
  <c r="AH14" i="7"/>
  <c r="R29" i="10"/>
  <c r="AD18" i="10"/>
  <c r="AD20" i="10" s="1"/>
  <c r="AD15" i="10"/>
  <c r="AF29" i="10"/>
  <c r="P15" i="10"/>
  <c r="AH31" i="10" l="1"/>
  <c r="AH27" i="5"/>
  <c r="AH37" i="5" s="1"/>
  <c r="AH39" i="5" s="1"/>
  <c r="AH41" i="5" s="1"/>
  <c r="AH41" i="7"/>
  <c r="AH47" i="7"/>
  <c r="AH56" i="7" s="1"/>
  <c r="AH58" i="7" s="1"/>
  <c r="AH60" i="7" s="1"/>
  <c r="AH62" i="7" s="1"/>
  <c r="AH64" i="7" s="1"/>
  <c r="AD29" i="10"/>
  <c r="AD31" i="10" s="1"/>
  <c r="AF15" i="10"/>
  <c r="P29" i="10"/>
  <c r="R15" i="10"/>
  <c r="R18" i="10" s="1"/>
  <c r="R20" i="10" s="1"/>
  <c r="P18" i="10"/>
  <c r="P20" i="10" s="1"/>
  <c r="AF35" i="5"/>
  <c r="AD35" i="5"/>
  <c r="AF25" i="5"/>
  <c r="AD25" i="5"/>
  <c r="AF13" i="5"/>
  <c r="AD13" i="5"/>
  <c r="AF39" i="7"/>
  <c r="AF46" i="7" s="1"/>
  <c r="AF32" i="7"/>
  <c r="AF45" i="7" s="1"/>
  <c r="AF78" i="7"/>
  <c r="AD78" i="7"/>
  <c r="AF71" i="7"/>
  <c r="AD71" i="7"/>
  <c r="AF54" i="7"/>
  <c r="AD54" i="7"/>
  <c r="AD39" i="7"/>
  <c r="AD46" i="7" s="1"/>
  <c r="AD32" i="7"/>
  <c r="AD45" i="7" s="1"/>
  <c r="AF24" i="7"/>
  <c r="AD24" i="7"/>
  <c r="AF14" i="7"/>
  <c r="AD14" i="7"/>
  <c r="AB29" i="10"/>
  <c r="Z29" i="10"/>
  <c r="Z15" i="10"/>
  <c r="Z18" i="10" s="1"/>
  <c r="Z20" i="10" s="1"/>
  <c r="AB15" i="10"/>
  <c r="AB18" i="10" s="1"/>
  <c r="AB20" i="10" s="1"/>
  <c r="T29" i="10"/>
  <c r="T15" i="10"/>
  <c r="T18" i="10" s="1"/>
  <c r="N29" i="10"/>
  <c r="N15" i="10"/>
  <c r="L15" i="10"/>
  <c r="F29" i="10"/>
  <c r="F15" i="10"/>
  <c r="F18" i="10" s="1"/>
  <c r="AF18" i="10" l="1"/>
  <c r="AF20" i="10" s="1"/>
  <c r="AF31" i="10" s="1"/>
  <c r="P31" i="10"/>
  <c r="Z31" i="10"/>
  <c r="R31" i="10"/>
  <c r="AF27" i="5"/>
  <c r="AF37" i="5" s="1"/>
  <c r="AF39" i="5" s="1"/>
  <c r="AF41" i="5" s="1"/>
  <c r="AD27" i="5"/>
  <c r="AD37" i="5" s="1"/>
  <c r="AD39" i="5" s="1"/>
  <c r="AD41" i="5" s="1"/>
  <c r="AF41" i="7"/>
  <c r="AD41" i="7"/>
  <c r="AF44" i="7"/>
  <c r="AF47" i="7" s="1"/>
  <c r="AF56" i="7" s="1"/>
  <c r="AF58" i="7" s="1"/>
  <c r="AF60" i="7" s="1"/>
  <c r="AF62" i="7" s="1"/>
  <c r="AF64" i="7" s="1"/>
  <c r="AD44" i="7"/>
  <c r="AD47" i="7" s="1"/>
  <c r="AD56" i="7" s="1"/>
  <c r="AD58" i="7" s="1"/>
  <c r="AD60" i="7" s="1"/>
  <c r="AD62" i="7" s="1"/>
  <c r="AD64" i="7" s="1"/>
  <c r="AB31" i="10"/>
  <c r="L29" i="10"/>
  <c r="N18" i="10"/>
  <c r="N20" i="10" s="1"/>
  <c r="L18" i="10"/>
  <c r="L20" i="10" s="1"/>
  <c r="AB35" i="5"/>
  <c r="Z35" i="5"/>
  <c r="AB25" i="5"/>
  <c r="Z25" i="5"/>
  <c r="AB13" i="5"/>
  <c r="Z13" i="5"/>
  <c r="L31" i="10" l="1"/>
  <c r="N31" i="10"/>
  <c r="AB27" i="5"/>
  <c r="AB37" i="5" s="1"/>
  <c r="AB39" i="5" s="1"/>
  <c r="AB41" i="5" s="1"/>
  <c r="Z27" i="5"/>
  <c r="Z37" i="5" s="1"/>
  <c r="Z39" i="5" s="1"/>
  <c r="Z41" i="5" s="1"/>
  <c r="AB78" i="7"/>
  <c r="Z78" i="7"/>
  <c r="AB71" i="7"/>
  <c r="Z71" i="7"/>
  <c r="AB54" i="7"/>
  <c r="Z54" i="7"/>
  <c r="AB39" i="7"/>
  <c r="AB46" i="7" s="1"/>
  <c r="Z39" i="7"/>
  <c r="Z46" i="7" s="1"/>
  <c r="AB32" i="7"/>
  <c r="AB45" i="7" s="1"/>
  <c r="Z32" i="7"/>
  <c r="Z45" i="7" s="1"/>
  <c r="AB24" i="7"/>
  <c r="AB44" i="7" s="1"/>
  <c r="Z24" i="7"/>
  <c r="Z44" i="7" s="1"/>
  <c r="AB14" i="7"/>
  <c r="Z14" i="7"/>
  <c r="J15" i="10"/>
  <c r="J18" i="10" s="1"/>
  <c r="J29" i="10"/>
  <c r="Z41" i="7" l="1"/>
  <c r="Z47" i="7"/>
  <c r="Z56" i="7" s="1"/>
  <c r="Z58" i="7" s="1"/>
  <c r="Z60" i="7" s="1"/>
  <c r="Z62" i="7" s="1"/>
  <c r="Z64" i="7" s="1"/>
  <c r="AB47" i="7"/>
  <c r="AB56" i="7" s="1"/>
  <c r="AB58" i="7" s="1"/>
  <c r="AB60" i="7" s="1"/>
  <c r="AB62" i="7" s="1"/>
  <c r="AB64" i="7" s="1"/>
  <c r="AB41" i="7"/>
  <c r="X29" i="10" l="1"/>
  <c r="X15" i="10"/>
  <c r="X18" i="10" s="1"/>
  <c r="X20" i="10" s="1"/>
  <c r="V29" i="10"/>
  <c r="V15" i="10"/>
  <c r="V18" i="10" s="1"/>
  <c r="V20" i="10" s="1"/>
  <c r="J20" i="10"/>
  <c r="H29" i="10"/>
  <c r="H15" i="10"/>
  <c r="H18" i="10" s="1"/>
  <c r="X35" i="5"/>
  <c r="V35" i="5"/>
  <c r="X25" i="5"/>
  <c r="V25" i="5"/>
  <c r="X13" i="5"/>
  <c r="V13" i="5"/>
  <c r="X78" i="7"/>
  <c r="V78" i="7"/>
  <c r="X71" i="7"/>
  <c r="V71" i="7"/>
  <c r="X54" i="7"/>
  <c r="V54" i="7"/>
  <c r="X39" i="7"/>
  <c r="X46" i="7" s="1"/>
  <c r="V39" i="7"/>
  <c r="V46" i="7" s="1"/>
  <c r="X32" i="7"/>
  <c r="X45" i="7" s="1"/>
  <c r="V32" i="7"/>
  <c r="V45" i="7" s="1"/>
  <c r="X24" i="7"/>
  <c r="X44" i="7" s="1"/>
  <c r="V24" i="7"/>
  <c r="V44" i="7" s="1"/>
  <c r="X14" i="7"/>
  <c r="V14" i="7"/>
  <c r="X31" i="10" l="1"/>
  <c r="V31" i="10"/>
  <c r="J31" i="10"/>
  <c r="X27" i="5"/>
  <c r="X37" i="5" s="1"/>
  <c r="X39" i="5" s="1"/>
  <c r="X41" i="5" s="1"/>
  <c r="V27" i="5"/>
  <c r="V37" i="5" s="1"/>
  <c r="V39" i="5" s="1"/>
  <c r="V41" i="5" s="1"/>
  <c r="X41" i="7"/>
  <c r="V41" i="7"/>
  <c r="V47" i="7"/>
  <c r="V56" i="7" s="1"/>
  <c r="V58" i="7" s="1"/>
  <c r="V60" i="7" s="1"/>
  <c r="V62" i="7" s="1"/>
  <c r="V64" i="7" s="1"/>
  <c r="H20" i="10"/>
  <c r="H31" i="10" s="1"/>
  <c r="X47" i="7"/>
  <c r="X56" i="7" s="1"/>
  <c r="X58" i="7" s="1"/>
  <c r="X60" i="7" s="1"/>
  <c r="X62" i="7" s="1"/>
  <c r="X64" i="7" s="1"/>
  <c r="F20" i="10" l="1"/>
  <c r="F31" i="10" s="1"/>
  <c r="T20" i="10"/>
  <c r="T31" i="10" s="1"/>
  <c r="T35" i="5" l="1"/>
  <c r="T25" i="5"/>
  <c r="T13" i="5"/>
  <c r="T27" i="5" l="1"/>
  <c r="T37" i="5" s="1"/>
  <c r="T39" i="5" s="1"/>
  <c r="T41" i="5" s="1"/>
  <c r="T78" i="7" l="1"/>
  <c r="T71" i="7"/>
  <c r="T54" i="7"/>
  <c r="T39" i="7"/>
  <c r="T46" i="7" s="1"/>
  <c r="T32" i="7"/>
  <c r="T45" i="7" s="1"/>
  <c r="T24" i="7"/>
  <c r="T14" i="7"/>
  <c r="T41" i="7" l="1"/>
  <c r="T44" i="7"/>
  <c r="T47" i="7" s="1"/>
  <c r="T56" i="7" s="1"/>
  <c r="T58" i="7" s="1"/>
  <c r="T60" i="7" s="1"/>
  <c r="T62" i="7" s="1"/>
  <c r="T64" i="7" s="1"/>
  <c r="R39" i="7"/>
  <c r="R32" i="7"/>
  <c r="R35" i="5" l="1"/>
  <c r="P35" i="5"/>
  <c r="R25" i="5"/>
  <c r="P25" i="5"/>
  <c r="R13" i="5"/>
  <c r="P13" i="5"/>
  <c r="R78" i="7"/>
  <c r="P78" i="7"/>
  <c r="R71" i="7"/>
  <c r="P71" i="7"/>
  <c r="R54" i="7"/>
  <c r="P54" i="7"/>
  <c r="R46" i="7"/>
  <c r="P39" i="7"/>
  <c r="P46" i="7" s="1"/>
  <c r="R45" i="7"/>
  <c r="P32" i="7"/>
  <c r="P45" i="7" s="1"/>
  <c r="R24" i="7"/>
  <c r="R44" i="7" s="1"/>
  <c r="P24" i="7"/>
  <c r="P44" i="7" s="1"/>
  <c r="R14" i="7"/>
  <c r="P14" i="7"/>
  <c r="R27" i="5" l="1"/>
  <c r="R37" i="5" s="1"/>
  <c r="R39" i="5" s="1"/>
  <c r="R41" i="5" s="1"/>
  <c r="P27" i="5"/>
  <c r="P37" i="5" s="1"/>
  <c r="P39" i="5" s="1"/>
  <c r="P41" i="5" s="1"/>
  <c r="R41" i="7"/>
  <c r="P41" i="7"/>
  <c r="P47" i="7"/>
  <c r="P56" i="7" s="1"/>
  <c r="P58" i="7" s="1"/>
  <c r="P60" i="7" s="1"/>
  <c r="P62" i="7" s="1"/>
  <c r="P64" i="7" s="1"/>
  <c r="R47" i="7"/>
  <c r="R56" i="7" s="1"/>
  <c r="R58" i="7" s="1"/>
  <c r="R60" i="7" s="1"/>
  <c r="R62" i="7" s="1"/>
  <c r="R64" i="7" s="1"/>
  <c r="N39" i="7"/>
  <c r="N32" i="7"/>
  <c r="L39" i="7"/>
  <c r="L46" i="7" s="1"/>
  <c r="L32" i="7"/>
  <c r="L45" i="7" s="1"/>
  <c r="N35" i="5" l="1"/>
  <c r="L35" i="5"/>
  <c r="N25" i="5"/>
  <c r="L25" i="5"/>
  <c r="N13" i="5"/>
  <c r="L13" i="5"/>
  <c r="N78" i="7"/>
  <c r="L78" i="7"/>
  <c r="N71" i="7"/>
  <c r="L71" i="7"/>
  <c r="N54" i="7"/>
  <c r="L54" i="7"/>
  <c r="N45" i="7"/>
  <c r="N24" i="7"/>
  <c r="N44" i="7" s="1"/>
  <c r="L24" i="7"/>
  <c r="L44" i="7" s="1"/>
  <c r="N14" i="7"/>
  <c r="L14" i="7"/>
  <c r="N27" i="5" l="1"/>
  <c r="N37" i="5" s="1"/>
  <c r="N39" i="5" s="1"/>
  <c r="N41" i="5" s="1"/>
  <c r="L27" i="5"/>
  <c r="L37" i="5" s="1"/>
  <c r="L39" i="5" s="1"/>
  <c r="L41" i="5" s="1"/>
  <c r="N41" i="7"/>
  <c r="L47" i="7"/>
  <c r="L56" i="7" s="1"/>
  <c r="L58" i="7" s="1"/>
  <c r="L60" i="7" s="1"/>
  <c r="L62" i="7" s="1"/>
  <c r="L64" i="7" s="1"/>
  <c r="N46" i="7"/>
  <c r="N47" i="7" s="1"/>
  <c r="N56" i="7" s="1"/>
  <c r="N58" i="7" s="1"/>
  <c r="N60" i="7" s="1"/>
  <c r="N62" i="7" s="1"/>
  <c r="N64" i="7" s="1"/>
  <c r="L41" i="7"/>
  <c r="H39" i="7"/>
  <c r="H32" i="7"/>
  <c r="H46" i="7" l="1"/>
  <c r="H45" i="7"/>
  <c r="J35" i="5"/>
  <c r="H35" i="5"/>
  <c r="J25" i="5"/>
  <c r="H25" i="5"/>
  <c r="J13" i="5"/>
  <c r="H13" i="5"/>
  <c r="J78" i="7"/>
  <c r="H78" i="7"/>
  <c r="J71" i="7"/>
  <c r="H71" i="7"/>
  <c r="J54" i="7"/>
  <c r="H54" i="7"/>
  <c r="J39" i="7"/>
  <c r="J46" i="7" s="1"/>
  <c r="J32" i="7"/>
  <c r="J45" i="7" s="1"/>
  <c r="J24" i="7"/>
  <c r="H24" i="7"/>
  <c r="J14" i="7"/>
  <c r="H14" i="7"/>
  <c r="J27" i="5" l="1"/>
  <c r="J37" i="5" s="1"/>
  <c r="J39" i="5" s="1"/>
  <c r="J41" i="5" s="1"/>
  <c r="H27" i="5"/>
  <c r="H37" i="5" s="1"/>
  <c r="H39" i="5" s="1"/>
  <c r="H41" i="5" s="1"/>
  <c r="J41" i="7"/>
  <c r="H41" i="7"/>
  <c r="H44" i="7"/>
  <c r="H47" i="7" s="1"/>
  <c r="H56" i="7" s="1"/>
  <c r="H58" i="7" s="1"/>
  <c r="H60" i="7" s="1"/>
  <c r="H62" i="7" s="1"/>
  <c r="H64" i="7" s="1"/>
  <c r="J44" i="7"/>
  <c r="J47" i="7" s="1"/>
  <c r="J56" i="7" s="1"/>
  <c r="J58" i="7" s="1"/>
  <c r="J60" i="7" s="1"/>
  <c r="J62" i="7" s="1"/>
  <c r="J64" i="7" s="1"/>
  <c r="F35" i="5" l="1"/>
  <c r="F25" i="5"/>
  <c r="F13" i="5"/>
  <c r="F78" i="7"/>
  <c r="F71" i="7"/>
  <c r="F54" i="7"/>
  <c r="F39" i="7"/>
  <c r="F46" i="7" s="1"/>
  <c r="F32" i="7"/>
  <c r="F45" i="7" s="1"/>
  <c r="F24" i="7"/>
  <c r="F44" i="7" s="1"/>
  <c r="F14" i="7"/>
  <c r="F27" i="5" l="1"/>
  <c r="F37" i="5" s="1"/>
  <c r="F39" i="5" s="1"/>
  <c r="F41" i="5" s="1"/>
  <c r="F47" i="7"/>
  <c r="F56" i="7" s="1"/>
  <c r="F58" i="7" s="1"/>
  <c r="F60" i="7" s="1"/>
  <c r="F62" i="7" s="1"/>
  <c r="F64" i="7" s="1"/>
  <c r="F41" i="7"/>
</calcChain>
</file>

<file path=xl/sharedStrings.xml><?xml version="1.0" encoding="utf-8"?>
<sst xmlns="http://schemas.openxmlformats.org/spreadsheetml/2006/main" count="282" uniqueCount="82">
  <si>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</si>
  <si>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</si>
  <si>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</si>
  <si>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</si>
  <si>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</si>
  <si>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Ended</t>
  </si>
  <si>
    <t>March 31,</t>
  </si>
  <si>
    <t>June 30,</t>
  </si>
  <si>
    <t>Sept. 30,</t>
  </si>
  <si>
    <t>Dec. 31,</t>
  </si>
  <si>
    <t>Sept. 30</t>
  </si>
  <si>
    <t>TDS Telecom</t>
  </si>
  <si>
    <t>All Other (1)</t>
  </si>
  <si>
    <t>Total operating revenues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</si>
  <si>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</si>
  <si>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</si>
  <si>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</si>
  <si>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</si>
  <si>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</si>
  <si>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</si>
  <si>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</si>
  <si>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</si>
  <si>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</si>
  <si>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</si>
  <si>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</si>
  <si>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</si>
  <si>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</si>
  <si>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</si>
  <si>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</si>
  <si>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</si>
  <si>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</si>
  <si>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</si>
  <si>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</si>
  <si>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</si>
  <si>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Basic weighted average shares outstanding</t>
  </si>
  <si>
    <t>Extraordinary item</t>
  </si>
  <si>
    <t>Diluted weighted average shares outstanding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</si>
  <si>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</si>
  <si>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</si>
  <si>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</si>
  <si>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</si>
  <si>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</si>
  <si>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</si>
  <si>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</si>
  <si>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</si>
  <si>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Gain (loss) on investments</t>
  </si>
  <si>
    <t>Residential</t>
  </si>
  <si>
    <t>Commercial</t>
  </si>
  <si>
    <t>Wholesale</t>
  </si>
  <si>
    <t>Cable</t>
  </si>
  <si>
    <t>TDS, Inc.</t>
  </si>
  <si>
    <t>UScellular</t>
  </si>
  <si>
    <t>Year Ended 2020</t>
  </si>
  <si>
    <t>Total residential</t>
  </si>
  <si>
    <t>Total service revenues</t>
  </si>
  <si>
    <t>Equipment revenues</t>
  </si>
  <si>
    <t>Net income (loss) attributable to TDS common shareholders</t>
  </si>
  <si>
    <t>Wireline, Incumbent</t>
  </si>
  <si>
    <t>Cost of equipment and products</t>
  </si>
  <si>
    <t>Wireline, Expansion</t>
  </si>
  <si>
    <t>Basic earnings (loss) per share attributable to TDS common shareholders</t>
  </si>
  <si>
    <t>TDS common shareholders</t>
  </si>
  <si>
    <t>Diluted earnings (loss) per share attributable to TDS common shareholders</t>
  </si>
  <si>
    <t>Income tax expense (benefit)</t>
  </si>
  <si>
    <t>Year Ended 2021</t>
  </si>
  <si>
    <t>TDS Preferred Share dividends</t>
  </si>
  <si>
    <t>Loss on impairment of licenses</t>
  </si>
  <si>
    <t>Operating revenues</t>
  </si>
  <si>
    <t>Operating expenses</t>
  </si>
  <si>
    <t>Operating income (loss)</t>
  </si>
  <si>
    <t>Investment and other income (expense)</t>
  </si>
  <si>
    <t>Income (loss) before income taxes</t>
  </si>
  <si>
    <t>Net income (loss) before extraordinary item attributable to</t>
  </si>
  <si>
    <t>Net Income (loss) before extraordinary item attributable to</t>
  </si>
  <si>
    <t>(1) Consists of TDS corporate, intercompany eliminations and all other business operations not included in the UScellular and TDS Telecom segments.</t>
  </si>
  <si>
    <t>Net Income (loss) attributable to UScellular shareholders</t>
  </si>
  <si>
    <t>Less: Net income attributable to noncontrolling interests, net of tax</t>
  </si>
  <si>
    <t>Basic earnings (loss) per share attributable to</t>
  </si>
  <si>
    <t>UScellular shareholders</t>
  </si>
  <si>
    <t>Diluted earnings (loss) per share attributable to</t>
  </si>
  <si>
    <t>Operating income</t>
  </si>
  <si>
    <t xml:space="preserve">Cost of services (excluding Depreciation,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</si>
</sst>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8"/>
      <name val="Arial MT"/>
    </font>
    <font>
      <b/>
      <sz val="20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indexed="8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7" fontId="3" fillId="0" borderId="0"/>
  </cellStyleXfs>
  <cellXfs count="214">
    <xf numFmtId="0" fontId="0" fillId="0" borderId="0" xfId="0"/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/>
    <xf numFmtId="164" fontId="2" fillId="0" borderId="0" xfId="1" applyNumberFormat="1" applyFont="1" applyFill="1" applyBorder="1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37" fontId="8" fillId="0" borderId="0" xfId="2" applyNumberFormat="1" applyFont="1" applyFill="1" applyBorder="1" applyAlignment="1"/>
    <xf numFmtId="164" fontId="8" fillId="0" borderId="0" xfId="1" applyNumberFormat="1" applyFont="1" applyFill="1" applyBorder="1" applyAlignment="1"/>
    <xf numFmtId="37" fontId="9" fillId="0" borderId="0" xfId="2" applyNumberFormat="1" applyFont="1" applyFill="1" applyBorder="1" applyAlignment="1"/>
    <xf numFmtId="0" fontId="10" fillId="0" borderId="0" xfId="0" applyFont="1" applyFill="1" applyBorder="1" applyAlignment="1"/>
    <xf numFmtId="164" fontId="2" fillId="0" borderId="0" xfId="1" applyNumberFormat="1" applyFont="1" applyFill="1" applyBorder="1" applyAlignment="1"/>
    <xf numFmtId="0" fontId="11" fillId="0" borderId="0" xfId="0" applyFont="1" applyFill="1" applyBorder="1" applyAlignment="1"/>
    <xf numFmtId="0" fontId="8" fillId="3" borderId="1" xfId="0" applyFont="1" applyFill="1" applyBorder="1" applyAlignment="1">
      <alignment horizontal="center"/>
    </xf>
    <xf numFmtId="0" fontId="8" fillId="0" borderId="0" xfId="0" applyFont="1" applyFill="1" applyBorder="1"/>
    <xf numFmtId="164" fontId="8" fillId="3" borderId="1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Continuous"/>
    </xf>
    <xf numFmtId="0" fontId="8" fillId="3" borderId="3" xfId="0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/>
    <xf numFmtId="0" fontId="7" fillId="0" borderId="0" xfId="0" applyFont="1" applyFill="1" applyBorder="1"/>
    <xf numFmtId="0" fontId="8" fillId="3" borderId="4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64" fontId="2" fillId="0" borderId="6" xfId="1" applyNumberFormat="1" applyFont="1" applyFill="1" applyBorder="1"/>
    <xf numFmtId="0" fontId="2" fillId="0" borderId="7" xfId="0" applyFont="1" applyFill="1" applyBorder="1"/>
    <xf numFmtId="166" fontId="10" fillId="0" borderId="0" xfId="3" applyNumberFormat="1" applyFont="1" applyFill="1" applyBorder="1"/>
    <xf numFmtId="1" fontId="10" fillId="0" borderId="0" xfId="0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6" xfId="3" applyNumberFormat="1" applyFont="1" applyFill="1" applyBorder="1"/>
    <xf numFmtId="166" fontId="2" fillId="0" borderId="7" xfId="3" applyNumberFormat="1" applyFont="1" applyFill="1" applyBorder="1"/>
    <xf numFmtId="0" fontId="10" fillId="0" borderId="0" xfId="0" applyFont="1" applyFill="1" applyBorder="1"/>
    <xf numFmtId="164" fontId="2" fillId="0" borderId="3" xfId="1" applyNumberFormat="1" applyFont="1" applyFill="1" applyBorder="1"/>
    <xf numFmtId="164" fontId="2" fillId="0" borderId="6" xfId="4" applyNumberFormat="1" applyFont="1" applyFill="1" applyBorder="1"/>
    <xf numFmtId="164" fontId="2" fillId="0" borderId="0" xfId="4" applyNumberFormat="1" applyFont="1" applyFill="1" applyBorder="1"/>
    <xf numFmtId="164" fontId="2" fillId="0" borderId="7" xfId="1" applyNumberFormat="1" applyFont="1" applyFill="1" applyBorder="1"/>
    <xf numFmtId="166" fontId="7" fillId="0" borderId="0" xfId="3" applyNumberFormat="1" applyFont="1" applyFill="1" applyBorder="1"/>
    <xf numFmtId="166" fontId="7" fillId="0" borderId="0" xfId="3" applyNumberFormat="1" applyFont="1" applyFill="1" applyBorder="1" applyAlignment="1">
      <alignment horizontal="center"/>
    </xf>
    <xf numFmtId="166" fontId="7" fillId="0" borderId="0" xfId="3" applyNumberFormat="1" applyFont="1" applyFill="1" applyBorder="1" applyAlignment="1"/>
    <xf numFmtId="164" fontId="10" fillId="0" borderId="8" xfId="4" applyNumberFormat="1" applyFont="1" applyFill="1" applyBorder="1" applyAlignment="1">
      <alignment horizontal="right"/>
    </xf>
    <xf numFmtId="166" fontId="8" fillId="0" borderId="0" xfId="3" applyNumberFormat="1" applyFont="1" applyFill="1" applyBorder="1"/>
    <xf numFmtId="164" fontId="10" fillId="0" borderId="9" xfId="4" applyNumberFormat="1" applyFont="1" applyFill="1" applyBorder="1" applyAlignment="1">
      <alignment horizontal="right"/>
    </xf>
    <xf numFmtId="164" fontId="10" fillId="0" borderId="0" xfId="4" applyNumberFormat="1" applyFont="1" applyFill="1" applyBorder="1" applyAlignment="1">
      <alignment horizontal="right"/>
    </xf>
    <xf numFmtId="164" fontId="10" fillId="0" borderId="10" xfId="4" applyNumberFormat="1" applyFont="1" applyFill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" fontId="10" fillId="0" borderId="0" xfId="0" applyNumberFormat="1" applyFont="1" applyFill="1" applyBorder="1" applyAlignment="1"/>
    <xf numFmtId="1" fontId="10" fillId="0" borderId="0" xfId="0" quotePrefix="1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2" fillId="0" borderId="0" xfId="3" quotePrefix="1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center"/>
    </xf>
    <xf numFmtId="164" fontId="10" fillId="0" borderId="3" xfId="4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/>
    </xf>
    <xf numFmtId="0" fontId="12" fillId="0" borderId="0" xfId="0" quotePrefix="1" applyFont="1" applyFill="1" applyBorder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164" fontId="2" fillId="0" borderId="4" xfId="1" applyNumberFormat="1" applyFont="1" applyFill="1" applyBorder="1"/>
    <xf numFmtId="164" fontId="2" fillId="0" borderId="12" xfId="4" applyNumberFormat="1" applyFont="1" applyFill="1" applyBorder="1"/>
    <xf numFmtId="164" fontId="2" fillId="0" borderId="11" xfId="1" applyNumberFormat="1" applyFont="1" applyFill="1" applyBorder="1"/>
    <xf numFmtId="1" fontId="7" fillId="0" borderId="0" xfId="0" applyNumberFormat="1" applyFont="1" applyFill="1" applyBorder="1" applyAlignment="1"/>
    <xf numFmtId="164" fontId="2" fillId="0" borderId="4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left"/>
    </xf>
    <xf numFmtId="166" fontId="10" fillId="0" borderId="13" xfId="3" applyNumberFormat="1" applyFont="1" applyFill="1" applyBorder="1" applyAlignment="1">
      <alignment horizontal="right"/>
    </xf>
    <xf numFmtId="166" fontId="10" fillId="0" borderId="14" xfId="3" applyNumberFormat="1" applyFont="1" applyFill="1" applyBorder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6" fontId="10" fillId="0" borderId="15" xfId="3" applyNumberFormat="1" applyFont="1" applyFill="1" applyBorder="1" applyAlignment="1">
      <alignment horizontal="right"/>
    </xf>
    <xf numFmtId="44" fontId="2" fillId="0" borderId="3" xfId="3" applyFont="1" applyFill="1" applyBorder="1"/>
    <xf numFmtId="44" fontId="2" fillId="0" borderId="0" xfId="3" applyFont="1" applyFill="1" applyBorder="1"/>
    <xf numFmtId="44" fontId="2" fillId="0" borderId="7" xfId="3" applyFont="1" applyFill="1" applyBorder="1"/>
    <xf numFmtId="43" fontId="2" fillId="0" borderId="6" xfId="1" applyNumberFormat="1" applyFont="1" applyFill="1" applyBorder="1"/>
    <xf numFmtId="43" fontId="2" fillId="0" borderId="7" xfId="1" applyFont="1" applyFill="1" applyBorder="1"/>
    <xf numFmtId="167" fontId="2" fillId="0" borderId="3" xfId="0" applyNumberFormat="1" applyFont="1" applyFill="1" applyBorder="1" applyAlignment="1">
      <alignment horizontal="center"/>
    </xf>
    <xf numFmtId="44" fontId="2" fillId="0" borderId="6" xfId="3" applyFont="1" applyFill="1" applyBorder="1"/>
    <xf numFmtId="167" fontId="2" fillId="0" borderId="0" xfId="0" applyNumberFormat="1" applyFont="1" applyFill="1" applyBorder="1" applyAlignment="1">
      <alignment horizontal="center"/>
    </xf>
    <xf numFmtId="167" fontId="2" fillId="0" borderId="7" xfId="0" applyNumberFormat="1" applyFont="1" applyFill="1" applyBorder="1" applyAlignment="1">
      <alignment horizontal="center"/>
    </xf>
    <xf numFmtId="168" fontId="2" fillId="0" borderId="4" xfId="1" applyNumberFormat="1" applyFont="1" applyFill="1" applyBorder="1" applyAlignment="1">
      <alignment horizontal="right"/>
    </xf>
    <xf numFmtId="168" fontId="2" fillId="0" borderId="12" xfId="1" applyNumberFormat="1" applyFont="1" applyFill="1" applyBorder="1" applyAlignment="1">
      <alignment horizontal="right"/>
    </xf>
    <xf numFmtId="168" fontId="2" fillId="0" borderId="0" xfId="4" applyNumberFormat="1" applyFont="1" applyFill="1" applyBorder="1" applyAlignment="1">
      <alignment horizontal="right"/>
    </xf>
    <xf numFmtId="168" fontId="2" fillId="0" borderId="11" xfId="1" applyNumberFormat="1" applyFont="1" applyFill="1" applyBorder="1" applyAlignment="1">
      <alignment horizontal="right"/>
    </xf>
    <xf numFmtId="167" fontId="10" fillId="0" borderId="3" xfId="3" applyNumberFormat="1" applyFont="1" applyFill="1" applyBorder="1" applyAlignment="1">
      <alignment horizontal="right"/>
    </xf>
    <xf numFmtId="167" fontId="10" fillId="0" borderId="6" xfId="3" applyNumberFormat="1" applyFont="1" applyFill="1" applyBorder="1" applyAlignment="1">
      <alignment horizontal="right"/>
    </xf>
    <xf numFmtId="167" fontId="10" fillId="0" borderId="0" xfId="3" applyNumberFormat="1" applyFont="1" applyFill="1" applyBorder="1" applyAlignment="1">
      <alignment horizontal="right"/>
    </xf>
    <xf numFmtId="167" fontId="10" fillId="0" borderId="7" xfId="3" applyNumberFormat="1" applyFont="1" applyFill="1" applyBorder="1" applyAlignment="1">
      <alignment horizontal="right"/>
    </xf>
    <xf numFmtId="44" fontId="2" fillId="0" borderId="3" xfId="3" applyNumberFormat="1" applyFont="1" applyFill="1" applyBorder="1"/>
    <xf numFmtId="44" fontId="2" fillId="0" borderId="0" xfId="3" applyNumberFormat="1" applyFont="1" applyFill="1" applyBorder="1"/>
    <xf numFmtId="44" fontId="2" fillId="0" borderId="7" xfId="3" applyNumberFormat="1" applyFont="1" applyFill="1" applyBorder="1"/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7" xfId="3" applyFont="1" applyFill="1" applyBorder="1" applyAlignment="1">
      <alignment horizontal="center"/>
    </xf>
    <xf numFmtId="0" fontId="2" fillId="0" borderId="4" xfId="0" applyFont="1" applyFill="1" applyBorder="1"/>
    <xf numFmtId="164" fontId="2" fillId="0" borderId="12" xfId="1" applyNumberFormat="1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5" fillId="0" borderId="12" xfId="0" applyFont="1" applyBorder="1"/>
    <xf numFmtId="0" fontId="5" fillId="0" borderId="5" xfId="0" applyFont="1" applyBorder="1"/>
    <xf numFmtId="0" fontId="5" fillId="0" borderId="11" xfId="0" applyFont="1" applyBorder="1"/>
    <xf numFmtId="0" fontId="13" fillId="0" borderId="0" xfId="0" applyFont="1" applyFill="1" applyBorder="1"/>
    <xf numFmtId="0" fontId="13" fillId="0" borderId="0" xfId="0" quotePrefix="1" applyFont="1" applyFill="1" applyBorder="1" applyAlignment="1">
      <alignment horizontal="left"/>
    </xf>
    <xf numFmtId="0" fontId="14" fillId="0" borderId="0" xfId="2" applyFont="1" applyFill="1" applyBorder="1" applyAlignment="1"/>
    <xf numFmtId="37" fontId="8" fillId="0" borderId="0" xfId="7" applyFont="1" applyFill="1" applyBorder="1" applyProtection="1">
      <protection locked="0"/>
    </xf>
    <xf numFmtId="0" fontId="2" fillId="0" borderId="0" xfId="0" applyFont="1"/>
    <xf numFmtId="0" fontId="15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8" fillId="2" borderId="1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0" borderId="0" xfId="2" applyFont="1" applyFill="1" applyBorder="1"/>
    <xf numFmtId="1" fontId="2" fillId="0" borderId="0" xfId="2" applyNumberFormat="1" applyFont="1" applyFill="1" applyBorder="1" applyAlignment="1">
      <alignment horizontal="center"/>
    </xf>
    <xf numFmtId="0" fontId="2" fillId="0" borderId="1" xfId="0" applyFont="1" applyBorder="1"/>
    <xf numFmtId="166" fontId="2" fillId="0" borderId="0" xfId="6" applyNumberFormat="1" applyFont="1" applyFill="1" applyBorder="1"/>
    <xf numFmtId="1" fontId="2" fillId="0" borderId="0" xfId="2" applyNumberFormat="1" applyFont="1" applyFill="1" applyBorder="1" applyAlignment="1">
      <alignment horizontal="left"/>
    </xf>
    <xf numFmtId="42" fontId="2" fillId="0" borderId="3" xfId="2" applyNumberFormat="1" applyFont="1" applyFill="1" applyBorder="1" applyAlignment="1">
      <alignment horizontal="center"/>
    </xf>
    <xf numFmtId="164" fontId="2" fillId="0" borderId="3" xfId="5" applyNumberFormat="1" applyFont="1" applyFill="1" applyBorder="1"/>
    <xf numFmtId="164" fontId="2" fillId="0" borderId="4" xfId="5" applyNumberFormat="1" applyFont="1" applyFill="1" applyBorder="1"/>
    <xf numFmtId="0" fontId="8" fillId="0" borderId="0" xfId="0" applyFont="1"/>
    <xf numFmtId="0" fontId="2" fillId="0" borderId="3" xfId="0" applyFont="1" applyBorder="1"/>
    <xf numFmtId="1" fontId="8" fillId="0" borderId="0" xfId="2" applyNumberFormat="1" applyFont="1" applyFill="1" applyBorder="1" applyAlignment="1"/>
    <xf numFmtId="1" fontId="2" fillId="0" borderId="0" xfId="2" applyNumberFormat="1" applyFont="1" applyFill="1" applyBorder="1" applyAlignment="1"/>
    <xf numFmtId="0" fontId="2" fillId="0" borderId="4" xfId="0" applyFont="1" applyBorder="1"/>
    <xf numFmtId="0" fontId="4" fillId="0" borderId="0" xfId="2" applyFont="1" applyFill="1" applyBorder="1" applyAlignment="1"/>
    <xf numFmtId="0" fontId="7" fillId="0" borderId="0" xfId="2" applyFont="1" applyFill="1" applyBorder="1" applyAlignment="1"/>
    <xf numFmtId="0" fontId="2" fillId="0" borderId="0" xfId="2" applyFont="1" applyFill="1" applyBorder="1"/>
    <xf numFmtId="0" fontId="6" fillId="0" borderId="0" xfId="2" applyFont="1" applyFill="1" applyBorder="1" applyAlignment="1"/>
    <xf numFmtId="0" fontId="10" fillId="0" borderId="0" xfId="2" applyFont="1" applyFill="1" applyBorder="1" applyAlignment="1"/>
    <xf numFmtId="0" fontId="8" fillId="4" borderId="1" xfId="2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Continuous"/>
    </xf>
    <xf numFmtId="0" fontId="8" fillId="4" borderId="3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165" fontId="7" fillId="0" borderId="0" xfId="2" applyNumberFormat="1" applyFont="1" applyFill="1" applyBorder="1"/>
    <xf numFmtId="0" fontId="7" fillId="0" borderId="0" xfId="2" applyFont="1" applyFill="1" applyBorder="1"/>
    <xf numFmtId="0" fontId="8" fillId="4" borderId="4" xfId="2" applyFont="1" applyFill="1" applyBorder="1" applyAlignment="1">
      <alignment horizontal="center"/>
    </xf>
    <xf numFmtId="1" fontId="10" fillId="0" borderId="0" xfId="2" applyNumberFormat="1" applyFont="1" applyFill="1" applyBorder="1" applyAlignment="1">
      <alignment horizontal="center"/>
    </xf>
    <xf numFmtId="164" fontId="2" fillId="0" borderId="6" xfId="5" applyNumberFormat="1" applyFont="1" applyFill="1" applyBorder="1"/>
    <xf numFmtId="164" fontId="2" fillId="0" borderId="0" xfId="5" applyNumberFormat="1" applyFont="1" applyFill="1" applyBorder="1"/>
    <xf numFmtId="164" fontId="2" fillId="0" borderId="7" xfId="5" applyNumberFormat="1" applyFont="1" applyFill="1" applyBorder="1"/>
    <xf numFmtId="166" fontId="10" fillId="0" borderId="0" xfId="6" applyNumberFormat="1" applyFont="1" applyFill="1" applyBorder="1"/>
    <xf numFmtId="1" fontId="10" fillId="0" borderId="0" xfId="2" applyNumberFormat="1" applyFont="1" applyFill="1" applyBorder="1" applyAlignment="1">
      <alignment horizontal="left"/>
    </xf>
    <xf numFmtId="166" fontId="10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6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7" xfId="6" applyNumberFormat="1" applyFont="1" applyFill="1" applyBorder="1" applyAlignment="1"/>
    <xf numFmtId="0" fontId="10" fillId="0" borderId="0" xfId="2" applyFont="1" applyFill="1" applyBorder="1"/>
    <xf numFmtId="164" fontId="2" fillId="0" borderId="3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7" xfId="5" applyNumberFormat="1" applyFont="1" applyFill="1" applyBorder="1" applyAlignment="1"/>
    <xf numFmtId="166" fontId="7" fillId="0" borderId="0" xfId="6" applyNumberFormat="1" applyFont="1" applyFill="1" applyBorder="1"/>
    <xf numFmtId="166" fontId="7" fillId="0" borderId="0" xfId="6" applyNumberFormat="1" applyFont="1" applyFill="1" applyBorder="1" applyAlignment="1">
      <alignment horizontal="center"/>
    </xf>
    <xf numFmtId="164" fontId="10" fillId="0" borderId="8" xfId="5" applyNumberFormat="1" applyFont="1" applyFill="1" applyBorder="1" applyAlignment="1">
      <alignment horizontal="right"/>
    </xf>
    <xf numFmtId="166" fontId="8" fillId="0" borderId="0" xfId="6" applyNumberFormat="1" applyFont="1" applyFill="1" applyBorder="1"/>
    <xf numFmtId="164" fontId="2" fillId="0" borderId="9" xfId="5" applyNumberFormat="1" applyFont="1" applyFill="1" applyBorder="1"/>
    <xf numFmtId="164" fontId="2" fillId="0" borderId="10" xfId="5" applyNumberFormat="1" applyFont="1" applyFill="1" applyBorder="1"/>
    <xf numFmtId="1" fontId="10" fillId="0" borderId="0" xfId="2" applyNumberFormat="1" applyFont="1" applyFill="1" applyBorder="1" applyAlignment="1"/>
    <xf numFmtId="0" fontId="7" fillId="0" borderId="0" xfId="2" quotePrefix="1" applyFont="1" applyFill="1" applyBorder="1" applyAlignment="1">
      <alignment horizontal="left"/>
    </xf>
    <xf numFmtId="1" fontId="10" fillId="0" borderId="0" xfId="2" quotePrefix="1" applyNumberFormat="1" applyFont="1" applyFill="1" applyBorder="1" applyAlignment="1">
      <alignment horizontal="left"/>
    </xf>
    <xf numFmtId="1" fontId="7" fillId="0" borderId="0" xfId="2" applyNumberFormat="1" applyFont="1" applyFill="1" applyBorder="1" applyAlignment="1">
      <alignment horizontal="left"/>
    </xf>
    <xf numFmtId="164" fontId="10" fillId="0" borderId="9" xfId="5" applyNumberFormat="1" applyFont="1" applyFill="1" applyBorder="1" applyAlignment="1">
      <alignment horizontal="right"/>
    </xf>
    <xf numFmtId="164" fontId="10" fillId="0" borderId="10" xfId="5" applyNumberFormat="1" applyFont="1" applyFill="1" applyBorder="1" applyAlignment="1">
      <alignment horizontal="right"/>
    </xf>
    <xf numFmtId="166" fontId="8" fillId="0" borderId="0" xfId="6" applyNumberFormat="1" applyFont="1" applyFill="1" applyBorder="1" applyAlignment="1">
      <alignment horizontal="left"/>
    </xf>
    <xf numFmtId="164" fontId="10" fillId="0" borderId="3" xfId="5" applyNumberFormat="1" applyFont="1" applyFill="1" applyBorder="1" applyAlignment="1">
      <alignment horizontal="right"/>
    </xf>
    <xf numFmtId="164" fontId="10" fillId="0" borderId="0" xfId="5" applyNumberFormat="1" applyFont="1" applyFill="1" applyBorder="1" applyAlignment="1">
      <alignment horizontal="right"/>
    </xf>
    <xf numFmtId="164" fontId="10" fillId="0" borderId="6" xfId="5" applyNumberFormat="1" applyFont="1" applyFill="1" applyBorder="1" applyAlignment="1">
      <alignment horizontal="right"/>
    </xf>
    <xf numFmtId="164" fontId="10" fillId="0" borderId="7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7" xfId="5" applyNumberFormat="1" applyFont="1" applyFill="1" applyBorder="1" applyAlignment="1">
      <alignment horizontal="right"/>
    </xf>
    <xf numFmtId="0" fontId="10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64" fontId="2" fillId="0" borderId="12" xfId="5" applyNumberFormat="1" applyFont="1" applyFill="1" applyBorder="1" applyAlignment="1"/>
    <xf numFmtId="164" fontId="2" fillId="0" borderId="11" xfId="5" applyNumberFormat="1" applyFont="1" applyFill="1" applyBorder="1"/>
    <xf numFmtId="166" fontId="10" fillId="0" borderId="0" xfId="6" applyNumberFormat="1" applyFont="1" applyFill="1" applyBorder="1" applyAlignment="1">
      <alignment horizontal="center"/>
    </xf>
    <xf numFmtId="166" fontId="10" fillId="0" borderId="13" xfId="6" applyNumberFormat="1" applyFont="1" applyFill="1" applyBorder="1" applyAlignment="1">
      <alignment horizontal="right"/>
    </xf>
    <xf numFmtId="166" fontId="10" fillId="0" borderId="0" xfId="6" applyNumberFormat="1" applyFont="1" applyFill="1" applyBorder="1" applyAlignment="1">
      <alignment horizontal="right"/>
    </xf>
    <xf numFmtId="166" fontId="10" fillId="0" borderId="14" xfId="6" applyNumberFormat="1" applyFont="1" applyFill="1" applyBorder="1" applyAlignment="1">
      <alignment horizontal="right"/>
    </xf>
    <xf numFmtId="166" fontId="10" fillId="0" borderId="15" xfId="6" applyNumberFormat="1" applyFont="1" applyFill="1" applyBorder="1" applyAlignment="1">
      <alignment horizontal="right"/>
    </xf>
    <xf numFmtId="42" fontId="2" fillId="0" borderId="3" xfId="2" applyNumberFormat="1" applyFont="1" applyFill="1" applyBorder="1" applyAlignment="1">
      <alignment horizontal="right"/>
    </xf>
    <xf numFmtId="42" fontId="2" fillId="0" borderId="0" xfId="2" applyNumberFormat="1" applyFont="1" applyFill="1" applyBorder="1" applyAlignment="1">
      <alignment horizontal="right"/>
    </xf>
    <xf numFmtId="43" fontId="2" fillId="0" borderId="7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7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7" xfId="6" applyNumberFormat="1" applyFont="1" applyFill="1" applyBorder="1" applyAlignment="1">
      <alignment horizontal="right"/>
    </xf>
    <xf numFmtId="43" fontId="2" fillId="0" borderId="6" xfId="5" applyNumberFormat="1" applyFont="1" applyFill="1" applyBorder="1" applyAlignment="1"/>
    <xf numFmtId="169" fontId="2" fillId="0" borderId="3" xfId="2" applyNumberFormat="1" applyFont="1" applyFill="1" applyBorder="1" applyAlignment="1">
      <alignment horizontal="right"/>
    </xf>
    <xf numFmtId="44" fontId="2" fillId="0" borderId="6" xfId="6" applyFont="1" applyFill="1" applyBorder="1" applyAlignment="1"/>
    <xf numFmtId="169" fontId="2" fillId="0" borderId="0" xfId="2" applyNumberFormat="1" applyFont="1" applyFill="1" applyBorder="1" applyAlignment="1">
      <alignment horizontal="right"/>
    </xf>
    <xf numFmtId="169" fontId="2" fillId="0" borderId="7" xfId="2" applyNumberFormat="1" applyFont="1" applyFill="1" applyBorder="1" applyAlignment="1">
      <alignment horizontal="right"/>
    </xf>
    <xf numFmtId="164" fontId="2" fillId="0" borderId="5" xfId="5" applyNumberFormat="1" applyFont="1" applyFill="1" applyBorder="1"/>
    <xf numFmtId="0" fontId="2" fillId="0" borderId="0" xfId="0" quotePrefix="1" applyFont="1" applyFill="1" applyBorder="1" applyAlignment="1">
      <alignment horizontal="left"/>
    </xf>
    <xf numFmtId="0" fontId="7" fillId="0" borderId="0" xfId="6" applyNumberFormat="1" applyFont="1" applyFill="1" applyBorder="1" applyAlignment="1"/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8" fillId="4" borderId="1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</cellXfs>
  <cellStyles count="8">
    <cellStyle name="Comma" xfId="1" builtinId="3"/>
    <cellStyle name="Comma 2" xfId="5" xr:uid="{00000000-0005-0000-0000-000001000000}"/>
    <cellStyle name="Comma 3" xfId="4" xr:uid="{00000000-0005-0000-0000-000002000000}"/>
    <cellStyle name="Currency 2" xfId="6" xr:uid="{00000000-0005-0000-0000-000003000000}"/>
    <cellStyle name="Currency 3" xfId="3" xr:uid="{00000000-0005-0000-0000-000004000000}"/>
    <cellStyle name="Normal" xfId="0" builtinId="0"/>
    <cellStyle name="Normal 2" xfId="2" xr:uid="{00000000-0005-0000-0000-000006000000}"/>
    <cellStyle name="Normal_Data 6'96_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B2:AP86"/>
  <sheetViews>
    <sheetView tabSelected="1" workbookViewId="0">
      <pane xSplit="5" ySplit="9" topLeftCell="X10" activePane="bottomRight" state="frozen"/>
      <selection pane="topRight" activeCell="F1" sqref="F1"/>
      <selection pane="bottomLeft" activeCell="A10" sqref="A10"/>
      <selection pane="bottomRight" activeCell="AN5" sqref="AN5"/>
    </sheetView>
  </sheetViews>
  <sheetFormatPr defaultColWidth="9.140625" defaultRowHeight="12.75"/>
  <cols>
    <col min="1" max="1" width="3.7109375" style="5" customWidth="1"/>
    <col min="2" max="4" width="2.7109375" style="5" customWidth="1"/>
    <col min="5" max="5" width="68.28515625" style="5" customWidth="1"/>
    <col min="6" max="6" width="15.5703125" style="5" bestFit="1" customWidth="1"/>
    <col min="7" max="7" width="2.5703125" style="5" customWidth="1"/>
    <col min="8" max="8" width="17.710937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7.710937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7.710937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7.710937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7.710937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7.710937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7.7109375" style="5" bestFit="1" customWidth="1"/>
    <col min="37" max="37" width="2.5703125" style="5" customWidth="1"/>
    <col min="38" max="38" width="14" style="5" bestFit="1" customWidth="1"/>
    <col min="39" max="39" width="2.5703125" style="5" customWidth="1"/>
    <col min="40" max="40" width="17.7109375" style="5" bestFit="1" customWidth="1"/>
    <col min="41" max="41" width="2.5703125" style="5" customWidth="1"/>
    <col min="42" max="42" width="14.28515625" style="5" bestFit="1" customWidth="1"/>
    <col min="43" max="16384" width="9.140625" style="5"/>
  </cols>
  <sheetData>
    <row r="2" spans="2:42" ht="26.25">
      <c r="B2" s="1" t="s">
        <v>50</v>
      </c>
      <c r="C2" s="2"/>
      <c r="D2" s="2"/>
      <c r="E2" s="2"/>
      <c r="F2" s="3"/>
      <c r="G2" s="3"/>
      <c r="H2" s="4"/>
      <c r="I2" s="3"/>
      <c r="J2" s="3"/>
      <c r="K2" s="3"/>
      <c r="L2" s="4"/>
      <c r="M2" s="3"/>
      <c r="N2" s="3"/>
      <c r="S2" s="3"/>
      <c r="T2" s="3"/>
      <c r="U2" s="3"/>
      <c r="V2" s="4"/>
      <c r="W2" s="3"/>
      <c r="X2" s="3"/>
      <c r="Y2" s="3"/>
      <c r="Z2" s="4"/>
      <c r="AA2" s="3"/>
      <c r="AB2" s="3"/>
      <c r="AG2" s="3"/>
      <c r="AH2" s="3"/>
      <c r="AI2" s="3"/>
      <c r="AJ2" s="4"/>
      <c r="AK2" s="3"/>
      <c r="AL2" s="3"/>
      <c r="AM2" s="3"/>
      <c r="AN2" s="4"/>
      <c r="AO2" s="3"/>
      <c r="AP2" s="3"/>
    </row>
    <row r="3" spans="2:42" ht="15.75">
      <c r="B3" s="6" t="s">
        <v>0</v>
      </c>
      <c r="C3" s="7"/>
      <c r="D3" s="7"/>
      <c r="E3" s="7"/>
      <c r="F3" s="8"/>
      <c r="G3" s="3"/>
      <c r="H3" s="9"/>
      <c r="I3" s="8"/>
      <c r="J3" s="8"/>
      <c r="K3" s="3"/>
      <c r="L3" s="9"/>
      <c r="M3" s="8"/>
      <c r="N3" s="8"/>
      <c r="S3" s="10"/>
      <c r="T3" s="8"/>
      <c r="U3" s="3"/>
      <c r="V3" s="9"/>
      <c r="W3" s="8"/>
      <c r="X3" s="8"/>
      <c r="Y3" s="3"/>
      <c r="Z3" s="9"/>
      <c r="AA3" s="8"/>
      <c r="AB3" s="8"/>
      <c r="AG3" s="10"/>
      <c r="AH3" s="8"/>
      <c r="AI3" s="3"/>
      <c r="AJ3" s="9"/>
      <c r="AK3" s="8"/>
      <c r="AL3" s="8"/>
      <c r="AM3" s="3"/>
      <c r="AN3" s="9"/>
      <c r="AO3" s="8"/>
      <c r="AP3" s="8"/>
    </row>
    <row r="4" spans="2:42">
      <c r="B4" s="11" t="s">
        <v>1</v>
      </c>
      <c r="C4" s="11"/>
      <c r="D4" s="11"/>
      <c r="E4" s="11"/>
      <c r="F4" s="3"/>
      <c r="G4" s="3"/>
      <c r="H4" s="12"/>
      <c r="I4" s="2"/>
      <c r="J4" s="2"/>
      <c r="K4" s="3"/>
      <c r="L4" s="12"/>
      <c r="M4" s="2"/>
      <c r="N4" s="2"/>
      <c r="S4" s="3"/>
      <c r="T4" s="3"/>
      <c r="U4" s="3"/>
      <c r="V4" s="12"/>
      <c r="W4" s="2"/>
      <c r="X4" s="2"/>
      <c r="Y4" s="3"/>
      <c r="Z4" s="12"/>
      <c r="AA4" s="2"/>
      <c r="AB4" s="2"/>
      <c r="AG4" s="3"/>
      <c r="AH4" s="3"/>
      <c r="AI4" s="3"/>
      <c r="AJ4" s="12"/>
      <c r="AK4" s="2"/>
      <c r="AL4" s="2"/>
      <c r="AM4" s="3"/>
      <c r="AN4" s="12"/>
      <c r="AO4" s="2"/>
      <c r="AP4" s="2"/>
    </row>
    <row r="5" spans="2:42">
      <c r="B5" s="13"/>
      <c r="C5" s="11"/>
      <c r="D5" s="11"/>
      <c r="E5" s="11"/>
      <c r="F5" s="3"/>
      <c r="G5" s="3"/>
      <c r="H5" s="4"/>
      <c r="I5" s="3"/>
      <c r="J5" s="3"/>
      <c r="K5" s="3"/>
      <c r="L5" s="4"/>
      <c r="M5" s="3"/>
      <c r="N5" s="3"/>
      <c r="S5" s="3"/>
      <c r="T5" s="3"/>
      <c r="U5" s="3"/>
      <c r="V5" s="4"/>
      <c r="W5" s="3"/>
      <c r="X5" s="3"/>
      <c r="Y5" s="3"/>
      <c r="Z5" s="4"/>
      <c r="AA5" s="3"/>
      <c r="AB5" s="3"/>
      <c r="AG5" s="3"/>
      <c r="AH5" s="3"/>
      <c r="AI5" s="3"/>
      <c r="AJ5" s="4"/>
      <c r="AK5" s="3"/>
      <c r="AL5" s="3"/>
      <c r="AM5" s="3"/>
      <c r="AN5" s="4"/>
      <c r="AO5" s="3"/>
      <c r="AP5" s="3"/>
    </row>
    <row r="6" spans="2:42">
      <c r="B6" s="7"/>
      <c r="C6" s="7"/>
      <c r="D6" s="7"/>
      <c r="E6" s="7"/>
      <c r="F6" s="14" t="s">
        <v>2</v>
      </c>
      <c r="G6" s="15"/>
      <c r="H6" s="16" t="s">
        <v>2</v>
      </c>
      <c r="I6" s="17"/>
      <c r="J6" s="14" t="s">
        <v>3</v>
      </c>
      <c r="K6" s="15"/>
      <c r="L6" s="16" t="s">
        <v>2</v>
      </c>
      <c r="M6" s="17"/>
      <c r="N6" s="14" t="s">
        <v>4</v>
      </c>
      <c r="P6" s="16" t="s">
        <v>2</v>
      </c>
      <c r="Q6" s="17"/>
      <c r="R6" s="204" t="s">
        <v>52</v>
      </c>
      <c r="S6" s="15"/>
      <c r="T6" s="14" t="s">
        <v>2</v>
      </c>
      <c r="U6" s="15"/>
      <c r="V6" s="16" t="s">
        <v>2</v>
      </c>
      <c r="W6" s="17"/>
      <c r="X6" s="14" t="s">
        <v>3</v>
      </c>
      <c r="Y6" s="15"/>
      <c r="Z6" s="16" t="s">
        <v>2</v>
      </c>
      <c r="AA6" s="17"/>
      <c r="AB6" s="14" t="s">
        <v>4</v>
      </c>
      <c r="AD6" s="16" t="s">
        <v>2</v>
      </c>
      <c r="AE6" s="17"/>
      <c r="AF6" s="204" t="s">
        <v>64</v>
      </c>
      <c r="AG6" s="15"/>
      <c r="AH6" s="14" t="s">
        <v>2</v>
      </c>
      <c r="AI6" s="15"/>
      <c r="AJ6" s="16" t="s">
        <v>2</v>
      </c>
      <c r="AK6" s="17"/>
      <c r="AL6" s="14" t="s">
        <v>3</v>
      </c>
      <c r="AM6" s="15"/>
      <c r="AN6" s="16" t="s">
        <v>2</v>
      </c>
      <c r="AO6" s="17"/>
      <c r="AP6" s="14" t="s">
        <v>4</v>
      </c>
    </row>
    <row r="7" spans="2:42">
      <c r="B7" s="18"/>
      <c r="C7" s="18"/>
      <c r="D7" s="18"/>
      <c r="E7" s="18"/>
      <c r="F7" s="19" t="s">
        <v>5</v>
      </c>
      <c r="G7" s="15"/>
      <c r="H7" s="20" t="s">
        <v>5</v>
      </c>
      <c r="I7" s="21"/>
      <c r="J7" s="19" t="s">
        <v>5</v>
      </c>
      <c r="K7" s="15"/>
      <c r="L7" s="20" t="s">
        <v>5</v>
      </c>
      <c r="M7" s="21"/>
      <c r="N7" s="19" t="s">
        <v>5</v>
      </c>
      <c r="P7" s="20" t="s">
        <v>5</v>
      </c>
      <c r="Q7" s="21"/>
      <c r="R7" s="205"/>
      <c r="S7" s="15"/>
      <c r="T7" s="19" t="s">
        <v>5</v>
      </c>
      <c r="U7" s="15"/>
      <c r="V7" s="20" t="s">
        <v>5</v>
      </c>
      <c r="W7" s="21"/>
      <c r="X7" s="19" t="s">
        <v>5</v>
      </c>
      <c r="Y7" s="15"/>
      <c r="Z7" s="20" t="s">
        <v>5</v>
      </c>
      <c r="AA7" s="21"/>
      <c r="AB7" s="19" t="s">
        <v>5</v>
      </c>
      <c r="AD7" s="20" t="s">
        <v>5</v>
      </c>
      <c r="AE7" s="21"/>
      <c r="AF7" s="205"/>
      <c r="AG7" s="15"/>
      <c r="AH7" s="19" t="s">
        <v>5</v>
      </c>
      <c r="AI7" s="15"/>
      <c r="AJ7" s="20" t="s">
        <v>5</v>
      </c>
      <c r="AK7" s="21"/>
      <c r="AL7" s="19" t="s">
        <v>5</v>
      </c>
      <c r="AM7" s="15"/>
      <c r="AN7" s="20" t="s">
        <v>5</v>
      </c>
      <c r="AO7" s="21"/>
      <c r="AP7" s="19" t="s">
        <v>5</v>
      </c>
    </row>
    <row r="8" spans="2:42" ht="14.1" customHeight="1">
      <c r="B8" s="22"/>
      <c r="C8" s="23"/>
      <c r="D8" s="23"/>
      <c r="E8" s="23"/>
      <c r="F8" s="19" t="s">
        <v>6</v>
      </c>
      <c r="G8" s="15"/>
      <c r="H8" s="20" t="s">
        <v>7</v>
      </c>
      <c r="I8" s="21"/>
      <c r="J8" s="19" t="s">
        <v>7</v>
      </c>
      <c r="K8" s="15"/>
      <c r="L8" s="20" t="s">
        <v>8</v>
      </c>
      <c r="M8" s="21"/>
      <c r="N8" s="19" t="s">
        <v>8</v>
      </c>
      <c r="P8" s="20" t="s">
        <v>9</v>
      </c>
      <c r="Q8" s="21"/>
      <c r="R8" s="205"/>
      <c r="S8" s="15"/>
      <c r="T8" s="19" t="s">
        <v>6</v>
      </c>
      <c r="U8" s="15"/>
      <c r="V8" s="20" t="s">
        <v>7</v>
      </c>
      <c r="W8" s="21"/>
      <c r="X8" s="19" t="s">
        <v>7</v>
      </c>
      <c r="Y8" s="15"/>
      <c r="Z8" s="20" t="s">
        <v>8</v>
      </c>
      <c r="AA8" s="21"/>
      <c r="AB8" s="19" t="s">
        <v>8</v>
      </c>
      <c r="AD8" s="20" t="s">
        <v>9</v>
      </c>
      <c r="AE8" s="21"/>
      <c r="AF8" s="205"/>
      <c r="AG8" s="15"/>
      <c r="AH8" s="19" t="s">
        <v>6</v>
      </c>
      <c r="AI8" s="15"/>
      <c r="AJ8" s="20" t="s">
        <v>7</v>
      </c>
      <c r="AK8" s="21"/>
      <c r="AL8" s="19" t="s">
        <v>7</v>
      </c>
      <c r="AM8" s="15"/>
      <c r="AN8" s="20" t="s">
        <v>8</v>
      </c>
      <c r="AO8" s="21"/>
      <c r="AP8" s="19" t="s">
        <v>8</v>
      </c>
    </row>
    <row r="9" spans="2:42">
      <c r="B9" s="23"/>
      <c r="C9" s="23"/>
      <c r="D9" s="23"/>
      <c r="E9" s="23"/>
      <c r="F9" s="24">
        <v>2020</v>
      </c>
      <c r="G9" s="15"/>
      <c r="H9" s="24">
        <v>2020</v>
      </c>
      <c r="I9" s="21"/>
      <c r="J9" s="24">
        <v>2020</v>
      </c>
      <c r="K9" s="15"/>
      <c r="L9" s="24">
        <v>2020</v>
      </c>
      <c r="M9" s="21"/>
      <c r="N9" s="24">
        <v>2020</v>
      </c>
      <c r="P9" s="24">
        <v>2020</v>
      </c>
      <c r="Q9" s="21"/>
      <c r="R9" s="206"/>
      <c r="S9" s="15"/>
      <c r="T9" s="24">
        <v>2021</v>
      </c>
      <c r="U9" s="15"/>
      <c r="V9" s="24">
        <v>2021</v>
      </c>
      <c r="W9" s="21"/>
      <c r="X9" s="24">
        <v>2021</v>
      </c>
      <c r="Y9" s="15"/>
      <c r="Z9" s="24">
        <v>2021</v>
      </c>
      <c r="AA9" s="21"/>
      <c r="AB9" s="24">
        <v>2021</v>
      </c>
      <c r="AD9" s="24">
        <v>2021</v>
      </c>
      <c r="AE9" s="21"/>
      <c r="AF9" s="206"/>
      <c r="AG9" s="15"/>
      <c r="AH9" s="24">
        <v>2022</v>
      </c>
      <c r="AI9" s="15"/>
      <c r="AJ9" s="24">
        <v>2022</v>
      </c>
      <c r="AK9" s="21"/>
      <c r="AL9" s="24">
        <v>2022</v>
      </c>
      <c r="AM9" s="15"/>
      <c r="AN9" s="24">
        <v>2022</v>
      </c>
      <c r="AO9" s="21"/>
      <c r="AP9" s="24">
        <v>2022</v>
      </c>
    </row>
    <row r="10" spans="2:42">
      <c r="B10" s="23" t="s">
        <v>67</v>
      </c>
      <c r="C10" s="25"/>
      <c r="D10" s="25"/>
      <c r="E10" s="25"/>
      <c r="F10" s="26"/>
      <c r="G10" s="3"/>
      <c r="H10" s="27"/>
      <c r="I10" s="3"/>
      <c r="J10" s="28"/>
      <c r="K10" s="3"/>
      <c r="L10" s="27"/>
      <c r="M10" s="3"/>
      <c r="N10" s="28"/>
      <c r="P10" s="27"/>
      <c r="Q10" s="3"/>
      <c r="R10" s="28"/>
      <c r="S10" s="3"/>
      <c r="T10" s="26"/>
      <c r="U10" s="3"/>
      <c r="V10" s="27"/>
      <c r="W10" s="3"/>
      <c r="X10" s="28"/>
      <c r="Y10" s="3"/>
      <c r="Z10" s="27"/>
      <c r="AA10" s="3"/>
      <c r="AB10" s="28"/>
      <c r="AD10" s="27"/>
      <c r="AE10" s="3"/>
      <c r="AF10" s="28"/>
      <c r="AG10" s="3"/>
      <c r="AH10" s="26"/>
      <c r="AI10" s="3"/>
      <c r="AJ10" s="27"/>
      <c r="AK10" s="3"/>
      <c r="AL10" s="28"/>
      <c r="AM10" s="3"/>
      <c r="AN10" s="27"/>
      <c r="AO10" s="3"/>
      <c r="AP10" s="28"/>
    </row>
    <row r="11" spans="2:42">
      <c r="B11" s="29"/>
      <c r="C11" s="30" t="s">
        <v>51</v>
      </c>
      <c r="D11" s="31"/>
      <c r="E11" s="31"/>
      <c r="F11" s="32">
        <v>963142</v>
      </c>
      <c r="G11" s="33"/>
      <c r="H11" s="34">
        <v>973468</v>
      </c>
      <c r="I11" s="33"/>
      <c r="J11" s="35">
        <v>1936610</v>
      </c>
      <c r="K11" s="33"/>
      <c r="L11" s="34">
        <v>1027127</v>
      </c>
      <c r="M11" s="33"/>
      <c r="N11" s="35">
        <v>2963737</v>
      </c>
      <c r="P11" s="34">
        <v>1073125</v>
      </c>
      <c r="Q11" s="33"/>
      <c r="R11" s="35">
        <v>4036863</v>
      </c>
      <c r="S11" s="33"/>
      <c r="T11" s="32">
        <v>1023303</v>
      </c>
      <c r="U11" s="33"/>
      <c r="V11" s="34">
        <v>1013776</v>
      </c>
      <c r="W11" s="33"/>
      <c r="X11" s="35">
        <v>2037079</v>
      </c>
      <c r="Y11" s="33"/>
      <c r="Z11" s="34">
        <v>1016024</v>
      </c>
      <c r="AA11" s="33"/>
      <c r="AB11" s="35">
        <v>3053103</v>
      </c>
      <c r="AD11" s="34">
        <v>1068441</v>
      </c>
      <c r="AE11" s="33"/>
      <c r="AF11" s="35">
        <v>4121544</v>
      </c>
      <c r="AG11" s="33"/>
      <c r="AH11" s="32">
        <v>1010172</v>
      </c>
      <c r="AI11" s="33"/>
      <c r="AJ11" s="34">
        <v>1026904</v>
      </c>
      <c r="AK11" s="33"/>
      <c r="AL11" s="35">
        <v>2037076</v>
      </c>
      <c r="AM11" s="33"/>
      <c r="AN11" s="34">
        <v>1083028</v>
      </c>
      <c r="AO11" s="33"/>
      <c r="AP11" s="35">
        <v>3120103</v>
      </c>
    </row>
    <row r="12" spans="2:42">
      <c r="B12" s="36"/>
      <c r="C12" s="30" t="s">
        <v>11</v>
      </c>
      <c r="D12" s="30"/>
      <c r="E12" s="30"/>
      <c r="F12" s="37">
        <v>240277</v>
      </c>
      <c r="G12" s="3"/>
      <c r="H12" s="38">
        <v>240596</v>
      </c>
      <c r="I12" s="39"/>
      <c r="J12" s="40">
        <v>480873</v>
      </c>
      <c r="K12" s="3"/>
      <c r="L12" s="38">
        <v>247184</v>
      </c>
      <c r="M12" s="39"/>
      <c r="N12" s="40">
        <v>728057</v>
      </c>
      <c r="P12" s="38">
        <v>248364</v>
      </c>
      <c r="Q12" s="39"/>
      <c r="R12" s="40">
        <v>976421</v>
      </c>
      <c r="S12" s="3"/>
      <c r="T12" s="37">
        <v>248896</v>
      </c>
      <c r="U12" s="3"/>
      <c r="V12" s="38">
        <v>251726</v>
      </c>
      <c r="W12" s="39"/>
      <c r="X12" s="40">
        <v>500622</v>
      </c>
      <c r="Y12" s="3"/>
      <c r="Z12" s="38">
        <v>251530</v>
      </c>
      <c r="AA12" s="39"/>
      <c r="AB12" s="40">
        <v>752152</v>
      </c>
      <c r="AD12" s="38">
        <v>253887</v>
      </c>
      <c r="AE12" s="39"/>
      <c r="AF12" s="40">
        <v>1006039</v>
      </c>
      <c r="AG12" s="3"/>
      <c r="AH12" s="37">
        <v>251375</v>
      </c>
      <c r="AI12" s="3"/>
      <c r="AJ12" s="38">
        <v>255925</v>
      </c>
      <c r="AK12" s="39"/>
      <c r="AL12" s="40">
        <v>507300</v>
      </c>
      <c r="AM12" s="3"/>
      <c r="AN12" s="38">
        <v>255960</v>
      </c>
      <c r="AO12" s="39"/>
      <c r="AP12" s="40">
        <v>763260</v>
      </c>
    </row>
    <row r="13" spans="2:42">
      <c r="B13" s="36"/>
      <c r="C13" s="30" t="s">
        <v>12</v>
      </c>
      <c r="D13" s="30"/>
      <c r="E13" s="30"/>
      <c r="F13" s="37">
        <v>57861</v>
      </c>
      <c r="G13" s="3"/>
      <c r="H13" s="38">
        <v>49053</v>
      </c>
      <c r="I13" s="39"/>
      <c r="J13" s="40">
        <v>106914</v>
      </c>
      <c r="K13" s="3"/>
      <c r="L13" s="38">
        <v>49936</v>
      </c>
      <c r="M13" s="39"/>
      <c r="N13" s="40">
        <v>156850</v>
      </c>
      <c r="P13" s="38">
        <v>54564</v>
      </c>
      <c r="Q13" s="39"/>
      <c r="R13" s="40">
        <v>211414</v>
      </c>
      <c r="S13" s="3"/>
      <c r="T13" s="37">
        <v>45772</v>
      </c>
      <c r="U13" s="3"/>
      <c r="V13" s="38">
        <v>45219</v>
      </c>
      <c r="W13" s="39"/>
      <c r="X13" s="40">
        <v>90992</v>
      </c>
      <c r="Y13" s="3"/>
      <c r="Z13" s="38">
        <v>60698</v>
      </c>
      <c r="AA13" s="39"/>
      <c r="AB13" s="40">
        <v>151690</v>
      </c>
      <c r="AD13" s="38">
        <v>49740</v>
      </c>
      <c r="AE13" s="39"/>
      <c r="AF13" s="40">
        <v>201429</v>
      </c>
      <c r="AG13" s="3"/>
      <c r="AH13" s="37">
        <v>53405</v>
      </c>
      <c r="AI13" s="3"/>
      <c r="AJ13" s="38">
        <v>66510</v>
      </c>
      <c r="AK13" s="39"/>
      <c r="AL13" s="40">
        <v>119916</v>
      </c>
      <c r="AM13" s="3"/>
      <c r="AN13" s="38">
        <v>52597</v>
      </c>
      <c r="AO13" s="39"/>
      <c r="AP13" s="40">
        <v>172513</v>
      </c>
    </row>
    <row r="14" spans="2:42">
      <c r="B14" s="41"/>
      <c r="C14" s="42"/>
      <c r="D14" s="42"/>
      <c r="E14" s="43" t="s">
        <v>13</v>
      </c>
      <c r="F14" s="44">
        <f>SUM(F11:F13)</f>
        <v>1261280</v>
      </c>
      <c r="G14" s="45"/>
      <c r="H14" s="46">
        <f>SUM(H11:H13)</f>
        <v>1263117</v>
      </c>
      <c r="I14" s="47"/>
      <c r="J14" s="48">
        <f>SUM(J11:J13)</f>
        <v>2524397</v>
      </c>
      <c r="K14" s="45"/>
      <c r="L14" s="46">
        <f>SUM(L11:L13)</f>
        <v>1324247</v>
      </c>
      <c r="M14" s="47"/>
      <c r="N14" s="48">
        <f>SUM(N11:N13)</f>
        <v>3848644</v>
      </c>
      <c r="P14" s="46">
        <f>SUM(P11:P13)</f>
        <v>1376053</v>
      </c>
      <c r="Q14" s="47"/>
      <c r="R14" s="48">
        <f>SUM(R11:R13)</f>
        <v>5224698</v>
      </c>
      <c r="S14" s="47"/>
      <c r="T14" s="44">
        <f>SUM(T11:T13)</f>
        <v>1317971</v>
      </c>
      <c r="U14" s="45"/>
      <c r="V14" s="46">
        <f>SUM(V11:V13)</f>
        <v>1310721</v>
      </c>
      <c r="W14" s="47"/>
      <c r="X14" s="48">
        <f>SUM(X11:X13)</f>
        <v>2628693</v>
      </c>
      <c r="Y14" s="45"/>
      <c r="Z14" s="46">
        <f>SUM(Z11:Z13)</f>
        <v>1328252</v>
      </c>
      <c r="AA14" s="47"/>
      <c r="AB14" s="48">
        <f>SUM(AB11:AB13)</f>
        <v>3956945</v>
      </c>
      <c r="AD14" s="46">
        <f>SUM(AD11:AD13)</f>
        <v>1372068</v>
      </c>
      <c r="AE14" s="47"/>
      <c r="AF14" s="48">
        <f>SUM(AF11:AF13)</f>
        <v>5329012</v>
      </c>
      <c r="AG14" s="47"/>
      <c r="AH14" s="44">
        <f>SUM(AH11:AH13)</f>
        <v>1314952</v>
      </c>
      <c r="AI14" s="45"/>
      <c r="AJ14" s="46">
        <f>SUM(AJ11:AJ13)</f>
        <v>1349339</v>
      </c>
      <c r="AK14" s="47"/>
      <c r="AL14" s="48">
        <f>SUM(AL11:AL13)</f>
        <v>2664292</v>
      </c>
      <c r="AM14" s="45"/>
      <c r="AN14" s="46">
        <f>SUM(AN11:AN13)</f>
        <v>1391585</v>
      </c>
      <c r="AO14" s="47"/>
      <c r="AP14" s="48">
        <f>SUM(AP11:AP13)</f>
        <v>4055876</v>
      </c>
    </row>
    <row r="15" spans="2:42">
      <c r="B15" s="36"/>
      <c r="C15" s="25"/>
      <c r="D15" s="25"/>
      <c r="E15" s="25"/>
      <c r="F15" s="37"/>
      <c r="G15" s="3"/>
      <c r="H15" s="38"/>
      <c r="I15" s="39"/>
      <c r="J15" s="40"/>
      <c r="K15" s="3"/>
      <c r="L15" s="38"/>
      <c r="M15" s="39"/>
      <c r="N15" s="40"/>
      <c r="P15" s="38"/>
      <c r="Q15" s="39"/>
      <c r="R15" s="40"/>
      <c r="S15" s="3"/>
      <c r="T15" s="37"/>
      <c r="U15" s="3"/>
      <c r="V15" s="38"/>
      <c r="W15" s="39"/>
      <c r="X15" s="40"/>
      <c r="Y15" s="3"/>
      <c r="Z15" s="38"/>
      <c r="AA15" s="39"/>
      <c r="AB15" s="40"/>
      <c r="AD15" s="38"/>
      <c r="AE15" s="39"/>
      <c r="AF15" s="40"/>
      <c r="AG15" s="3"/>
      <c r="AH15" s="37"/>
      <c r="AI15" s="3"/>
      <c r="AJ15" s="38"/>
      <c r="AK15" s="39"/>
      <c r="AL15" s="40"/>
      <c r="AM15" s="3"/>
      <c r="AN15" s="38"/>
      <c r="AO15" s="39"/>
      <c r="AP15" s="40"/>
    </row>
    <row r="16" spans="2:42">
      <c r="B16" s="49" t="s">
        <v>68</v>
      </c>
      <c r="C16" s="25"/>
      <c r="D16" s="25"/>
      <c r="E16" s="25"/>
      <c r="F16" s="37"/>
      <c r="G16" s="3"/>
      <c r="H16" s="38"/>
      <c r="I16" s="39"/>
      <c r="J16" s="40"/>
      <c r="K16" s="3"/>
      <c r="L16" s="38"/>
      <c r="M16" s="39"/>
      <c r="N16" s="40"/>
      <c r="P16" s="38"/>
      <c r="Q16" s="39"/>
      <c r="R16" s="40"/>
      <c r="S16" s="3"/>
      <c r="T16" s="37"/>
      <c r="U16" s="3"/>
      <c r="V16" s="38"/>
      <c r="W16" s="39"/>
      <c r="X16" s="40"/>
      <c r="Y16" s="3"/>
      <c r="Z16" s="38"/>
      <c r="AA16" s="39"/>
      <c r="AB16" s="40"/>
      <c r="AD16" s="38"/>
      <c r="AE16" s="39"/>
      <c r="AF16" s="40"/>
      <c r="AG16" s="3"/>
      <c r="AH16" s="37"/>
      <c r="AI16" s="3"/>
      <c r="AJ16" s="38"/>
      <c r="AK16" s="39"/>
      <c r="AL16" s="40"/>
      <c r="AM16" s="3"/>
      <c r="AN16" s="38"/>
      <c r="AO16" s="39"/>
      <c r="AP16" s="40"/>
    </row>
    <row r="17" spans="2:42">
      <c r="B17" s="36"/>
      <c r="C17" s="30" t="s">
        <v>51</v>
      </c>
      <c r="D17" s="30"/>
      <c r="E17" s="30"/>
      <c r="F17" s="37"/>
      <c r="G17" s="3"/>
      <c r="H17" s="38"/>
      <c r="I17" s="39"/>
      <c r="J17" s="40"/>
      <c r="K17" s="3"/>
      <c r="L17" s="38"/>
      <c r="M17" s="39"/>
      <c r="N17" s="40"/>
      <c r="P17" s="38"/>
      <c r="Q17" s="39"/>
      <c r="R17" s="40"/>
      <c r="S17" s="3"/>
      <c r="T17" s="37"/>
      <c r="U17" s="3"/>
      <c r="V17" s="38"/>
      <c r="W17" s="39"/>
      <c r="X17" s="40"/>
      <c r="Y17" s="3"/>
      <c r="Z17" s="38"/>
      <c r="AA17" s="39"/>
      <c r="AB17" s="40"/>
      <c r="AD17" s="38"/>
      <c r="AE17" s="39"/>
      <c r="AF17" s="40"/>
      <c r="AG17" s="3"/>
      <c r="AH17" s="37"/>
      <c r="AI17" s="3"/>
      <c r="AJ17" s="38"/>
      <c r="AK17" s="39"/>
      <c r="AL17" s="40"/>
      <c r="AM17" s="3"/>
      <c r="AN17" s="38"/>
      <c r="AO17" s="39"/>
      <c r="AP17" s="40"/>
    </row>
    <row r="18" spans="2:42">
      <c r="B18" s="36"/>
      <c r="C18" s="25"/>
      <c r="D18" s="50" t="s">
        <v>14</v>
      </c>
      <c r="E18" s="51"/>
      <c r="F18" s="37">
        <v>732042</v>
      </c>
      <c r="G18" s="3"/>
      <c r="H18" s="38">
        <v>738288</v>
      </c>
      <c r="I18" s="39"/>
      <c r="J18" s="40">
        <v>1470330</v>
      </c>
      <c r="K18" s="3"/>
      <c r="L18" s="38">
        <v>795148</v>
      </c>
      <c r="M18" s="39"/>
      <c r="N18" s="40">
        <v>2265478</v>
      </c>
      <c r="P18" s="38">
        <v>894911</v>
      </c>
      <c r="Q18" s="39"/>
      <c r="R18" s="40">
        <v>3160389</v>
      </c>
      <c r="S18" s="3"/>
      <c r="T18" s="37">
        <v>765140</v>
      </c>
      <c r="U18" s="3"/>
      <c r="V18" s="38">
        <v>796086</v>
      </c>
      <c r="W18" s="39"/>
      <c r="X18" s="40">
        <v>1561225</v>
      </c>
      <c r="Y18" s="3"/>
      <c r="Z18" s="38">
        <v>803307</v>
      </c>
      <c r="AA18" s="39"/>
      <c r="AB18" s="40">
        <v>2364534</v>
      </c>
      <c r="AD18" s="38">
        <v>887841</v>
      </c>
      <c r="AE18" s="39"/>
      <c r="AF18" s="40">
        <v>3252374</v>
      </c>
      <c r="AG18" s="3"/>
      <c r="AH18" s="37">
        <v>767297</v>
      </c>
      <c r="AI18" s="3"/>
      <c r="AJ18" s="38">
        <v>805640</v>
      </c>
      <c r="AK18" s="39"/>
      <c r="AL18" s="40">
        <v>1572937</v>
      </c>
      <c r="AM18" s="3"/>
      <c r="AN18" s="38">
        <v>919866</v>
      </c>
      <c r="AO18" s="39"/>
      <c r="AP18" s="40">
        <v>2492802</v>
      </c>
    </row>
    <row r="19" spans="2:42">
      <c r="B19" s="36"/>
      <c r="C19" s="25"/>
      <c r="D19" s="50" t="s">
        <v>15</v>
      </c>
      <c r="E19" s="25"/>
      <c r="F19" s="37">
        <v>176979</v>
      </c>
      <c r="G19" s="3"/>
      <c r="H19" s="38">
        <v>177869</v>
      </c>
      <c r="I19" s="39"/>
      <c r="J19" s="40">
        <v>354848</v>
      </c>
      <c r="K19" s="3"/>
      <c r="L19" s="38">
        <v>161186</v>
      </c>
      <c r="M19" s="39"/>
      <c r="N19" s="40">
        <v>516034</v>
      </c>
      <c r="P19" s="38">
        <v>167115</v>
      </c>
      <c r="Q19" s="39"/>
      <c r="R19" s="40">
        <v>683149</v>
      </c>
      <c r="S19" s="3"/>
      <c r="T19" s="37">
        <v>169379</v>
      </c>
      <c r="U19" s="3"/>
      <c r="V19" s="38">
        <v>179822</v>
      </c>
      <c r="W19" s="39"/>
      <c r="X19" s="40">
        <v>349204</v>
      </c>
      <c r="Y19" s="3"/>
      <c r="Z19" s="38">
        <v>160443</v>
      </c>
      <c r="AA19" s="39"/>
      <c r="AB19" s="40">
        <v>509645</v>
      </c>
      <c r="AD19" s="38">
        <v>168215</v>
      </c>
      <c r="AE19" s="39"/>
      <c r="AF19" s="40">
        <v>677861</v>
      </c>
      <c r="AG19" s="3"/>
      <c r="AH19" s="37">
        <v>170641</v>
      </c>
      <c r="AI19" s="3"/>
      <c r="AJ19" s="38">
        <v>172591</v>
      </c>
      <c r="AK19" s="39"/>
      <c r="AL19" s="40">
        <v>343232</v>
      </c>
      <c r="AM19" s="3"/>
      <c r="AN19" s="38">
        <v>177241</v>
      </c>
      <c r="AO19" s="39"/>
      <c r="AP19" s="40">
        <v>520472</v>
      </c>
    </row>
    <row r="20" spans="2:42">
      <c r="B20" s="36"/>
      <c r="C20" s="25"/>
      <c r="D20" s="50" t="s">
        <v>66</v>
      </c>
      <c r="E20" s="25"/>
      <c r="F20" s="37">
        <v>0</v>
      </c>
      <c r="G20" s="3"/>
      <c r="H20" s="38">
        <v>0</v>
      </c>
      <c r="I20" s="39"/>
      <c r="J20" s="40">
        <v>0</v>
      </c>
      <c r="K20" s="3"/>
      <c r="L20" s="38">
        <v>0</v>
      </c>
      <c r="M20" s="39"/>
      <c r="N20" s="40">
        <v>0</v>
      </c>
      <c r="P20" s="38">
        <v>0</v>
      </c>
      <c r="Q20" s="39"/>
      <c r="R20" s="40">
        <v>0</v>
      </c>
      <c r="S20" s="3"/>
      <c r="T20" s="37">
        <v>0</v>
      </c>
      <c r="U20" s="3"/>
      <c r="V20" s="38">
        <v>0</v>
      </c>
      <c r="W20" s="39"/>
      <c r="X20" s="40">
        <v>0</v>
      </c>
      <c r="Y20" s="3"/>
      <c r="Z20" s="38">
        <v>0</v>
      </c>
      <c r="AA20" s="39"/>
      <c r="AB20" s="40">
        <v>0</v>
      </c>
      <c r="AD20" s="38">
        <v>0</v>
      </c>
      <c r="AE20" s="39"/>
      <c r="AF20" s="40">
        <v>0</v>
      </c>
      <c r="AG20" s="3"/>
      <c r="AH20" s="37">
        <v>0</v>
      </c>
      <c r="AI20" s="3"/>
      <c r="AJ20" s="38">
        <v>2766</v>
      </c>
      <c r="AK20" s="39"/>
      <c r="AL20" s="40">
        <v>2766</v>
      </c>
      <c r="AM20" s="3"/>
      <c r="AN20" s="38">
        <v>0</v>
      </c>
      <c r="AO20" s="39"/>
      <c r="AP20" s="40">
        <v>2766</v>
      </c>
    </row>
    <row r="21" spans="2:42">
      <c r="B21" s="36"/>
      <c r="C21" s="25"/>
      <c r="D21" s="50" t="s">
        <v>17</v>
      </c>
      <c r="E21" s="25"/>
      <c r="F21" s="37">
        <v>3629</v>
      </c>
      <c r="G21" s="3"/>
      <c r="H21" s="38">
        <v>4291</v>
      </c>
      <c r="I21" s="39"/>
      <c r="J21" s="40">
        <v>7920</v>
      </c>
      <c r="K21" s="3"/>
      <c r="L21" s="38">
        <v>5969</v>
      </c>
      <c r="M21" s="39"/>
      <c r="N21" s="40">
        <v>13888</v>
      </c>
      <c r="P21" s="38">
        <v>11456</v>
      </c>
      <c r="Q21" s="39"/>
      <c r="R21" s="40">
        <v>25345</v>
      </c>
      <c r="S21" s="3"/>
      <c r="T21" s="37">
        <v>5034</v>
      </c>
      <c r="U21" s="3"/>
      <c r="V21" s="38">
        <v>2137</v>
      </c>
      <c r="W21" s="39"/>
      <c r="X21" s="40">
        <v>7171</v>
      </c>
      <c r="Y21" s="3"/>
      <c r="Z21" s="38">
        <v>7718</v>
      </c>
      <c r="AA21" s="39"/>
      <c r="AB21" s="40">
        <v>14889</v>
      </c>
      <c r="AD21" s="38">
        <v>8240</v>
      </c>
      <c r="AE21" s="39"/>
      <c r="AF21" s="40">
        <v>23129</v>
      </c>
      <c r="AG21" s="3"/>
      <c r="AH21" s="37">
        <v>1554</v>
      </c>
      <c r="AI21" s="3"/>
      <c r="AJ21" s="38">
        <v>6099</v>
      </c>
      <c r="AK21" s="39"/>
      <c r="AL21" s="40">
        <v>7653</v>
      </c>
      <c r="AM21" s="3"/>
      <c r="AN21" s="38">
        <v>871</v>
      </c>
      <c r="AO21" s="39"/>
      <c r="AP21" s="40">
        <v>8525</v>
      </c>
    </row>
    <row r="22" spans="2:42">
      <c r="B22" s="36"/>
      <c r="C22" s="30"/>
      <c r="D22" s="50" t="s">
        <v>18</v>
      </c>
      <c r="E22" s="30"/>
      <c r="F22" s="37">
        <v>0</v>
      </c>
      <c r="G22" s="3"/>
      <c r="H22" s="38">
        <v>0</v>
      </c>
      <c r="I22" s="39"/>
      <c r="J22" s="40">
        <v>0</v>
      </c>
      <c r="K22" s="3"/>
      <c r="L22" s="38">
        <v>0</v>
      </c>
      <c r="M22" s="39"/>
      <c r="N22" s="40">
        <v>0</v>
      </c>
      <c r="P22" s="38">
        <v>0</v>
      </c>
      <c r="Q22" s="39"/>
      <c r="R22" s="40">
        <v>0</v>
      </c>
      <c r="S22" s="3"/>
      <c r="T22" s="37">
        <v>-663</v>
      </c>
      <c r="U22" s="3"/>
      <c r="V22" s="38">
        <v>-293</v>
      </c>
      <c r="W22" s="39"/>
      <c r="X22" s="40">
        <v>-957</v>
      </c>
      <c r="Y22" s="3"/>
      <c r="Z22" s="38">
        <v>-353</v>
      </c>
      <c r="AA22" s="39"/>
      <c r="AB22" s="40">
        <v>-1310</v>
      </c>
      <c r="AD22" s="38">
        <v>-601</v>
      </c>
      <c r="AE22" s="39"/>
      <c r="AF22" s="40">
        <v>-1911</v>
      </c>
      <c r="AG22" s="3"/>
      <c r="AH22" s="37">
        <v>-697</v>
      </c>
      <c r="AI22" s="3"/>
      <c r="AJ22" s="38">
        <v>233</v>
      </c>
      <c r="AK22" s="39"/>
      <c r="AL22" s="40">
        <v>-464</v>
      </c>
      <c r="AM22" s="3"/>
      <c r="AN22" s="38">
        <v>-324</v>
      </c>
      <c r="AO22" s="39"/>
      <c r="AP22" s="40">
        <v>-788</v>
      </c>
    </row>
    <row r="23" spans="2:42">
      <c r="B23" s="36"/>
      <c r="C23" s="25"/>
      <c r="D23" s="50" t="s">
        <v>19</v>
      </c>
      <c r="E23" s="25"/>
      <c r="F23" s="37">
        <v>0</v>
      </c>
      <c r="G23" s="3"/>
      <c r="H23" s="38">
        <v>0</v>
      </c>
      <c r="I23" s="39"/>
      <c r="J23" s="40">
        <v>0</v>
      </c>
      <c r="K23" s="3"/>
      <c r="L23" s="38">
        <v>0</v>
      </c>
      <c r="M23" s="39"/>
      <c r="N23" s="40">
        <v>0</v>
      </c>
      <c r="P23" s="38">
        <v>-4790</v>
      </c>
      <c r="Q23" s="39"/>
      <c r="R23" s="40">
        <v>-4790</v>
      </c>
      <c r="S23" s="3"/>
      <c r="T23" s="37">
        <v>0</v>
      </c>
      <c r="U23" s="3"/>
      <c r="V23" s="38">
        <v>0</v>
      </c>
      <c r="W23" s="39"/>
      <c r="X23" s="40">
        <v>0</v>
      </c>
      <c r="Y23" s="3"/>
      <c r="Z23" s="38">
        <v>0</v>
      </c>
      <c r="AA23" s="39"/>
      <c r="AB23" s="40">
        <v>0</v>
      </c>
      <c r="AD23" s="38">
        <v>0</v>
      </c>
      <c r="AE23" s="39"/>
      <c r="AF23" s="40">
        <v>0</v>
      </c>
      <c r="AG23" s="3"/>
      <c r="AH23" s="37">
        <v>-30</v>
      </c>
      <c r="AI23" s="3"/>
      <c r="AJ23" s="38">
        <v>0</v>
      </c>
      <c r="AK23" s="39"/>
      <c r="AL23" s="40">
        <v>-30</v>
      </c>
      <c r="AM23" s="3"/>
      <c r="AN23" s="38">
        <v>0</v>
      </c>
      <c r="AO23" s="39"/>
      <c r="AP23" s="40">
        <v>-30</v>
      </c>
    </row>
    <row r="24" spans="2:42">
      <c r="B24" s="36"/>
      <c r="C24" s="30"/>
      <c r="D24" s="30"/>
      <c r="E24" s="30"/>
      <c r="F24" s="44">
        <f>SUM(F18:F23)</f>
        <v>912650</v>
      </c>
      <c r="G24" s="52"/>
      <c r="H24" s="46">
        <f>SUM(H18:H23)</f>
        <v>920448</v>
      </c>
      <c r="I24" s="47"/>
      <c r="J24" s="48">
        <f>SUM(J18:J23)</f>
        <v>1833098</v>
      </c>
      <c r="K24" s="52"/>
      <c r="L24" s="46">
        <f>SUM(L18:L23)</f>
        <v>962303</v>
      </c>
      <c r="M24" s="47"/>
      <c r="N24" s="48">
        <f>SUM(N18:N23)</f>
        <v>2795400</v>
      </c>
      <c r="P24" s="46">
        <f>SUM(P18:P23)</f>
        <v>1068692</v>
      </c>
      <c r="Q24" s="47"/>
      <c r="R24" s="48">
        <f>SUM(R18:R23)</f>
        <v>3864093</v>
      </c>
      <c r="S24" s="47"/>
      <c r="T24" s="44">
        <f>SUM(T18:T23)</f>
        <v>938890</v>
      </c>
      <c r="U24" s="52"/>
      <c r="V24" s="46">
        <f>SUM(V18:V23)</f>
        <v>977752</v>
      </c>
      <c r="W24" s="47"/>
      <c r="X24" s="48">
        <f>SUM(X18:X23)</f>
        <v>1916643</v>
      </c>
      <c r="Y24" s="52"/>
      <c r="Z24" s="46">
        <f>SUM(Z18:Z23)</f>
        <v>971115</v>
      </c>
      <c r="AA24" s="47"/>
      <c r="AB24" s="48">
        <f>SUM(AB18:AB23)</f>
        <v>2887758</v>
      </c>
      <c r="AD24" s="46">
        <f>SUM(AD18:AD23)</f>
        <v>1063695</v>
      </c>
      <c r="AE24" s="47"/>
      <c r="AF24" s="48">
        <f>SUM(AF18:AF23)</f>
        <v>3951453</v>
      </c>
      <c r="AG24" s="47"/>
      <c r="AH24" s="44">
        <f>SUM(AH18:AH23)</f>
        <v>938765</v>
      </c>
      <c r="AI24" s="52"/>
      <c r="AJ24" s="46">
        <f>SUM(AJ18:AJ23)</f>
        <v>987329</v>
      </c>
      <c r="AK24" s="47"/>
      <c r="AL24" s="48">
        <f>SUM(AL18:AL23)</f>
        <v>1926094</v>
      </c>
      <c r="AM24" s="52"/>
      <c r="AN24" s="46">
        <f>SUM(AN18:AN23)</f>
        <v>1097654</v>
      </c>
      <c r="AO24" s="47"/>
      <c r="AP24" s="48">
        <f>SUM(AP18:AP23)</f>
        <v>3023747</v>
      </c>
    </row>
    <row r="25" spans="2:42">
      <c r="B25" s="36"/>
      <c r="C25" s="30" t="s">
        <v>11</v>
      </c>
      <c r="D25" s="30"/>
      <c r="E25" s="30"/>
      <c r="F25" s="37"/>
      <c r="G25" s="3"/>
      <c r="H25" s="38"/>
      <c r="I25" s="39"/>
      <c r="J25" s="40"/>
      <c r="K25" s="3"/>
      <c r="L25" s="38"/>
      <c r="M25" s="39"/>
      <c r="N25" s="40"/>
      <c r="P25" s="38"/>
      <c r="Q25" s="39"/>
      <c r="R25" s="40"/>
      <c r="S25" s="3"/>
      <c r="T25" s="37"/>
      <c r="U25" s="3"/>
      <c r="V25" s="38"/>
      <c r="W25" s="39"/>
      <c r="X25" s="40"/>
      <c r="Y25" s="3"/>
      <c r="Z25" s="38"/>
      <c r="AA25" s="39"/>
      <c r="AB25" s="40"/>
      <c r="AD25" s="38"/>
      <c r="AE25" s="39"/>
      <c r="AF25" s="40"/>
      <c r="AG25" s="3"/>
      <c r="AH25" s="37"/>
      <c r="AI25" s="3"/>
      <c r="AJ25" s="38"/>
      <c r="AK25" s="39"/>
      <c r="AL25" s="40"/>
      <c r="AM25" s="3"/>
      <c r="AN25" s="38"/>
      <c r="AO25" s="39"/>
      <c r="AP25" s="40"/>
    </row>
    <row r="26" spans="2:42">
      <c r="B26" s="53"/>
      <c r="C26" s="25"/>
      <c r="D26" s="50" t="s">
        <v>14</v>
      </c>
      <c r="E26" s="50"/>
      <c r="F26" s="37">
        <v>160364</v>
      </c>
      <c r="G26" s="3"/>
      <c r="H26" s="38">
        <v>158167</v>
      </c>
      <c r="I26" s="39"/>
      <c r="J26" s="40">
        <v>318532</v>
      </c>
      <c r="K26" s="3"/>
      <c r="L26" s="38">
        <v>169148</v>
      </c>
      <c r="M26" s="39"/>
      <c r="N26" s="40">
        <v>487679</v>
      </c>
      <c r="P26" s="38">
        <v>174839</v>
      </c>
      <c r="Q26" s="39"/>
      <c r="R26" s="40">
        <v>662518</v>
      </c>
      <c r="S26" s="3"/>
      <c r="T26" s="37">
        <v>168047</v>
      </c>
      <c r="U26" s="3"/>
      <c r="V26" s="38">
        <v>174057</v>
      </c>
      <c r="W26" s="39"/>
      <c r="X26" s="40">
        <v>342104</v>
      </c>
      <c r="Y26" s="3"/>
      <c r="Z26" s="38">
        <v>174936</v>
      </c>
      <c r="AA26" s="39"/>
      <c r="AB26" s="40">
        <v>517040</v>
      </c>
      <c r="AD26" s="38">
        <v>178505</v>
      </c>
      <c r="AE26" s="39"/>
      <c r="AF26" s="40">
        <v>695545</v>
      </c>
      <c r="AG26" s="3"/>
      <c r="AH26" s="37">
        <v>168636</v>
      </c>
      <c r="AI26" s="3"/>
      <c r="AJ26" s="38">
        <v>180278</v>
      </c>
      <c r="AK26" s="39"/>
      <c r="AL26" s="40">
        <v>348913</v>
      </c>
      <c r="AM26" s="3"/>
      <c r="AN26" s="38">
        <v>190458</v>
      </c>
      <c r="AO26" s="39"/>
      <c r="AP26" s="40">
        <v>539371</v>
      </c>
    </row>
    <row r="27" spans="2:42">
      <c r="B27" s="36"/>
      <c r="C27" s="30"/>
      <c r="D27" s="50" t="s">
        <v>15</v>
      </c>
      <c r="E27" s="30"/>
      <c r="F27" s="37">
        <v>51573</v>
      </c>
      <c r="G27" s="3"/>
      <c r="H27" s="38">
        <v>51276</v>
      </c>
      <c r="I27" s="39"/>
      <c r="J27" s="40">
        <v>102849</v>
      </c>
      <c r="K27" s="3"/>
      <c r="L27" s="38">
        <v>49412</v>
      </c>
      <c r="M27" s="39"/>
      <c r="N27" s="40">
        <v>152261</v>
      </c>
      <c r="P27" s="38">
        <v>50299</v>
      </c>
      <c r="Q27" s="39"/>
      <c r="R27" s="40">
        <v>202559</v>
      </c>
      <c r="S27" s="3"/>
      <c r="T27" s="37">
        <v>48811</v>
      </c>
      <c r="U27" s="3"/>
      <c r="V27" s="38">
        <v>48964</v>
      </c>
      <c r="W27" s="39"/>
      <c r="X27" s="40">
        <v>97775</v>
      </c>
      <c r="Y27" s="3"/>
      <c r="Z27" s="38">
        <v>48755</v>
      </c>
      <c r="AA27" s="39"/>
      <c r="AB27" s="40">
        <v>146530</v>
      </c>
      <c r="AD27" s="38">
        <v>51904</v>
      </c>
      <c r="AE27" s="39"/>
      <c r="AF27" s="40">
        <v>198434</v>
      </c>
      <c r="AG27" s="3"/>
      <c r="AH27" s="37">
        <v>54030</v>
      </c>
      <c r="AI27" s="3"/>
      <c r="AJ27" s="38">
        <v>51937</v>
      </c>
      <c r="AK27" s="39"/>
      <c r="AL27" s="40">
        <v>105968</v>
      </c>
      <c r="AM27" s="3"/>
      <c r="AN27" s="38">
        <v>52515</v>
      </c>
      <c r="AO27" s="39"/>
      <c r="AP27" s="40">
        <v>158482</v>
      </c>
    </row>
    <row r="28" spans="2:42" hidden="1">
      <c r="B28" s="36"/>
      <c r="C28" s="30"/>
      <c r="D28" s="50" t="s">
        <v>16</v>
      </c>
      <c r="E28" s="30"/>
      <c r="F28" s="37">
        <v>0</v>
      </c>
      <c r="G28" s="3"/>
      <c r="H28" s="38">
        <v>0</v>
      </c>
      <c r="I28" s="39"/>
      <c r="J28" s="40">
        <v>0</v>
      </c>
      <c r="K28" s="3"/>
      <c r="L28" s="38">
        <v>0</v>
      </c>
      <c r="M28" s="39"/>
      <c r="N28" s="40">
        <v>0</v>
      </c>
      <c r="P28" s="38">
        <v>0</v>
      </c>
      <c r="Q28" s="39"/>
      <c r="R28" s="40">
        <v>0</v>
      </c>
      <c r="S28" s="3"/>
      <c r="T28" s="37">
        <v>0</v>
      </c>
      <c r="U28" s="3"/>
      <c r="V28" s="38">
        <v>0</v>
      </c>
      <c r="W28" s="39"/>
      <c r="X28" s="40">
        <v>0</v>
      </c>
      <c r="Y28" s="3"/>
      <c r="Z28" s="38">
        <v>0</v>
      </c>
      <c r="AA28" s="39"/>
      <c r="AB28" s="40">
        <v>0</v>
      </c>
      <c r="AD28" s="38">
        <v>0</v>
      </c>
      <c r="AE28" s="39"/>
      <c r="AF28" s="40">
        <v>0</v>
      </c>
      <c r="AG28" s="3"/>
      <c r="AH28" s="37">
        <v>0</v>
      </c>
      <c r="AI28" s="3"/>
      <c r="AJ28" s="38">
        <v>0</v>
      </c>
      <c r="AK28" s="39"/>
      <c r="AL28" s="40">
        <v>0</v>
      </c>
      <c r="AM28" s="3"/>
      <c r="AN28" s="38">
        <v>0</v>
      </c>
      <c r="AO28" s="39"/>
      <c r="AP28" s="40">
        <v>0</v>
      </c>
    </row>
    <row r="29" spans="2:42">
      <c r="B29" s="36"/>
      <c r="C29" s="30"/>
      <c r="D29" s="50" t="s">
        <v>17</v>
      </c>
      <c r="E29" s="30"/>
      <c r="F29" s="37">
        <v>67</v>
      </c>
      <c r="G29" s="3"/>
      <c r="H29" s="38">
        <v>170</v>
      </c>
      <c r="I29" s="39"/>
      <c r="J29" s="40">
        <v>237</v>
      </c>
      <c r="K29" s="3"/>
      <c r="L29" s="38">
        <v>391</v>
      </c>
      <c r="M29" s="39"/>
      <c r="N29" s="40">
        <v>628</v>
      </c>
      <c r="P29" s="38">
        <v>437</v>
      </c>
      <c r="Q29" s="39"/>
      <c r="R29" s="40">
        <v>1065</v>
      </c>
      <c r="S29" s="3"/>
      <c r="T29" s="37">
        <v>394</v>
      </c>
      <c r="U29" s="3"/>
      <c r="V29" s="38">
        <v>741</v>
      </c>
      <c r="W29" s="39"/>
      <c r="X29" s="40">
        <v>1135</v>
      </c>
      <c r="Y29" s="3"/>
      <c r="Z29" s="38">
        <v>588</v>
      </c>
      <c r="AA29" s="39"/>
      <c r="AB29" s="40">
        <v>1723</v>
      </c>
      <c r="AD29" s="38">
        <v>769</v>
      </c>
      <c r="AE29" s="39"/>
      <c r="AF29" s="40">
        <v>2492</v>
      </c>
      <c r="AG29" s="3"/>
      <c r="AH29" s="37">
        <v>406</v>
      </c>
      <c r="AI29" s="3"/>
      <c r="AJ29" s="38">
        <v>800</v>
      </c>
      <c r="AK29" s="39"/>
      <c r="AL29" s="40">
        <v>1207</v>
      </c>
      <c r="AM29" s="3"/>
      <c r="AN29" s="38">
        <v>2973</v>
      </c>
      <c r="AO29" s="39"/>
      <c r="AP29" s="40">
        <v>4180</v>
      </c>
    </row>
    <row r="30" spans="2:42" hidden="1">
      <c r="B30" s="36"/>
      <c r="C30" s="30"/>
      <c r="D30" s="50" t="s">
        <v>18</v>
      </c>
      <c r="E30" s="30"/>
      <c r="F30" s="37">
        <v>0</v>
      </c>
      <c r="G30" s="3"/>
      <c r="H30" s="38">
        <v>0</v>
      </c>
      <c r="I30" s="39"/>
      <c r="J30" s="40">
        <v>0</v>
      </c>
      <c r="K30" s="3"/>
      <c r="L30" s="38">
        <v>0</v>
      </c>
      <c r="M30" s="39"/>
      <c r="N30" s="40">
        <v>0</v>
      </c>
      <c r="P30" s="38">
        <v>0</v>
      </c>
      <c r="Q30" s="39"/>
      <c r="R30" s="40">
        <v>0</v>
      </c>
      <c r="S30" s="3"/>
      <c r="T30" s="37">
        <v>0</v>
      </c>
      <c r="U30" s="3"/>
      <c r="V30" s="38">
        <v>0</v>
      </c>
      <c r="W30" s="39"/>
      <c r="X30" s="40">
        <v>0</v>
      </c>
      <c r="Y30" s="3"/>
      <c r="Z30" s="38">
        <v>0</v>
      </c>
      <c r="AA30" s="39"/>
      <c r="AB30" s="40">
        <v>0</v>
      </c>
      <c r="AD30" s="38">
        <v>0</v>
      </c>
      <c r="AE30" s="39"/>
      <c r="AF30" s="40">
        <v>0</v>
      </c>
      <c r="AG30" s="3"/>
      <c r="AH30" s="37">
        <v>0</v>
      </c>
      <c r="AI30" s="3"/>
      <c r="AJ30" s="38">
        <v>0</v>
      </c>
      <c r="AK30" s="39"/>
      <c r="AL30" s="40">
        <v>0</v>
      </c>
      <c r="AM30" s="3"/>
      <c r="AN30" s="38">
        <v>0</v>
      </c>
      <c r="AO30" s="39"/>
      <c r="AP30" s="40">
        <v>0</v>
      </c>
    </row>
    <row r="31" spans="2:42" hidden="1">
      <c r="B31" s="36"/>
      <c r="C31" s="30"/>
      <c r="D31" s="50" t="s">
        <v>19</v>
      </c>
      <c r="E31" s="30"/>
      <c r="F31" s="37">
        <v>0</v>
      </c>
      <c r="G31" s="3"/>
      <c r="H31" s="38">
        <v>0</v>
      </c>
      <c r="I31" s="39"/>
      <c r="J31" s="40">
        <v>0</v>
      </c>
      <c r="K31" s="3"/>
      <c r="L31" s="38">
        <v>0</v>
      </c>
      <c r="M31" s="39"/>
      <c r="N31" s="40">
        <v>0</v>
      </c>
      <c r="P31" s="38">
        <v>0</v>
      </c>
      <c r="Q31" s="39"/>
      <c r="R31" s="40">
        <v>0</v>
      </c>
      <c r="S31" s="3"/>
      <c r="T31" s="37">
        <v>0</v>
      </c>
      <c r="U31" s="3"/>
      <c r="V31" s="38">
        <v>0</v>
      </c>
      <c r="W31" s="39"/>
      <c r="X31" s="40">
        <v>0</v>
      </c>
      <c r="Y31" s="3"/>
      <c r="Z31" s="38">
        <v>0</v>
      </c>
      <c r="AA31" s="39"/>
      <c r="AB31" s="40">
        <v>0</v>
      </c>
      <c r="AD31" s="38">
        <v>0</v>
      </c>
      <c r="AE31" s="39"/>
      <c r="AF31" s="40">
        <v>0</v>
      </c>
      <c r="AG31" s="3"/>
      <c r="AH31" s="37">
        <v>0</v>
      </c>
      <c r="AI31" s="3"/>
      <c r="AJ31" s="38">
        <v>0</v>
      </c>
      <c r="AK31" s="39"/>
      <c r="AL31" s="40">
        <v>0</v>
      </c>
      <c r="AM31" s="3"/>
      <c r="AN31" s="38">
        <v>0</v>
      </c>
      <c r="AO31" s="39"/>
      <c r="AP31" s="40">
        <v>0</v>
      </c>
    </row>
    <row r="32" spans="2:42">
      <c r="B32" s="36"/>
      <c r="C32" s="30"/>
      <c r="D32" s="30"/>
      <c r="E32" s="30"/>
      <c r="F32" s="44">
        <f>SUM(F26:F31)</f>
        <v>212004</v>
      </c>
      <c r="G32" s="3"/>
      <c r="H32" s="46">
        <f>SUM(H26:H31)</f>
        <v>209613</v>
      </c>
      <c r="I32" s="47"/>
      <c r="J32" s="48">
        <f>SUM(J26:J31)</f>
        <v>421618</v>
      </c>
      <c r="K32" s="3"/>
      <c r="L32" s="46">
        <f>SUM(L26:L31)</f>
        <v>218951</v>
      </c>
      <c r="M32" s="47"/>
      <c r="N32" s="48">
        <f>SUM(N26:N31)</f>
        <v>640568</v>
      </c>
      <c r="P32" s="46">
        <f>SUM(P26:P31)</f>
        <v>225575</v>
      </c>
      <c r="Q32" s="47"/>
      <c r="R32" s="48">
        <f>SUM(R26:R31)+1</f>
        <v>866143</v>
      </c>
      <c r="S32" s="47"/>
      <c r="T32" s="44">
        <f>SUM(T26:T31)</f>
        <v>217252</v>
      </c>
      <c r="U32" s="3"/>
      <c r="V32" s="46">
        <f>SUM(V26:V31)</f>
        <v>223762</v>
      </c>
      <c r="W32" s="47"/>
      <c r="X32" s="48">
        <f>SUM(X26:X31)</f>
        <v>441014</v>
      </c>
      <c r="Y32" s="3"/>
      <c r="Z32" s="46">
        <f>SUM(Z26:Z31)</f>
        <v>224279</v>
      </c>
      <c r="AA32" s="47"/>
      <c r="AB32" s="48">
        <f>SUM(AB26:AB31)</f>
        <v>665293</v>
      </c>
      <c r="AD32" s="46">
        <f>SUM(AD26:AD31)</f>
        <v>231178</v>
      </c>
      <c r="AE32" s="47"/>
      <c r="AF32" s="48">
        <f>SUM(AF26:AF31)</f>
        <v>896471</v>
      </c>
      <c r="AG32" s="47"/>
      <c r="AH32" s="44">
        <f>SUM(AH26:AH31)</f>
        <v>223072</v>
      </c>
      <c r="AI32" s="3"/>
      <c r="AJ32" s="46">
        <f>SUM(AJ26:AJ31)</f>
        <v>233015</v>
      </c>
      <c r="AK32" s="47"/>
      <c r="AL32" s="48">
        <f>SUM(AL26:AL31)</f>
        <v>456088</v>
      </c>
      <c r="AM32" s="3"/>
      <c r="AN32" s="46">
        <f>SUM(AN26:AN31)-1</f>
        <v>245945</v>
      </c>
      <c r="AO32" s="47"/>
      <c r="AP32" s="48">
        <f>SUM(AP26:AP31)</f>
        <v>702033</v>
      </c>
    </row>
    <row r="33" spans="2:42">
      <c r="B33" s="36"/>
      <c r="C33" s="30" t="s">
        <v>12</v>
      </c>
      <c r="D33" s="30"/>
      <c r="E33" s="30"/>
      <c r="F33" s="37"/>
      <c r="G33" s="3"/>
      <c r="H33" s="38"/>
      <c r="I33" s="39"/>
      <c r="J33" s="40"/>
      <c r="K33" s="3"/>
      <c r="L33" s="38"/>
      <c r="M33" s="39"/>
      <c r="N33" s="40"/>
      <c r="P33" s="38"/>
      <c r="Q33" s="39"/>
      <c r="R33" s="40"/>
      <c r="S33" s="3"/>
      <c r="T33" s="37"/>
      <c r="U33" s="3"/>
      <c r="V33" s="38"/>
      <c r="W33" s="39"/>
      <c r="X33" s="40"/>
      <c r="Y33" s="3"/>
      <c r="Z33" s="38"/>
      <c r="AA33" s="39"/>
      <c r="AB33" s="40"/>
      <c r="AD33" s="38"/>
      <c r="AE33" s="39"/>
      <c r="AF33" s="40"/>
      <c r="AG33" s="3"/>
      <c r="AH33" s="37"/>
      <c r="AI33" s="3"/>
      <c r="AJ33" s="38"/>
      <c r="AK33" s="39"/>
      <c r="AL33" s="40"/>
      <c r="AM33" s="3"/>
      <c r="AN33" s="38"/>
      <c r="AO33" s="39"/>
      <c r="AP33" s="40"/>
    </row>
    <row r="34" spans="2:42">
      <c r="B34" s="36"/>
      <c r="C34" s="30"/>
      <c r="D34" s="50" t="s">
        <v>20</v>
      </c>
      <c r="E34" s="30"/>
      <c r="F34" s="37">
        <v>58092</v>
      </c>
      <c r="G34" s="4"/>
      <c r="H34" s="38">
        <v>48778</v>
      </c>
      <c r="I34" s="39"/>
      <c r="J34" s="40">
        <v>106869</v>
      </c>
      <c r="K34" s="4"/>
      <c r="L34" s="38">
        <v>50302</v>
      </c>
      <c r="M34" s="39"/>
      <c r="N34" s="40">
        <v>157172</v>
      </c>
      <c r="P34" s="38">
        <v>54621</v>
      </c>
      <c r="Q34" s="39"/>
      <c r="R34" s="40">
        <v>211794</v>
      </c>
      <c r="S34" s="3"/>
      <c r="T34" s="37">
        <v>46953</v>
      </c>
      <c r="U34" s="4"/>
      <c r="V34" s="38">
        <v>45956</v>
      </c>
      <c r="W34" s="39"/>
      <c r="X34" s="40">
        <v>92910</v>
      </c>
      <c r="Y34" s="4"/>
      <c r="Z34" s="38">
        <v>59769</v>
      </c>
      <c r="AA34" s="39"/>
      <c r="AB34" s="40">
        <v>152678</v>
      </c>
      <c r="AD34" s="38">
        <v>48342</v>
      </c>
      <c r="AE34" s="39"/>
      <c r="AF34" s="40">
        <v>201018</v>
      </c>
      <c r="AG34" s="3"/>
      <c r="AH34" s="37">
        <v>54108</v>
      </c>
      <c r="AI34" s="4"/>
      <c r="AJ34" s="38">
        <v>61871</v>
      </c>
      <c r="AK34" s="39"/>
      <c r="AL34" s="40">
        <v>115982</v>
      </c>
      <c r="AM34" s="4"/>
      <c r="AN34" s="38">
        <v>54713</v>
      </c>
      <c r="AO34" s="39"/>
      <c r="AP34" s="40">
        <v>170695</v>
      </c>
    </row>
    <row r="35" spans="2:42">
      <c r="B35" s="36"/>
      <c r="C35" s="30"/>
      <c r="D35" s="50" t="s">
        <v>21</v>
      </c>
      <c r="E35" s="30"/>
      <c r="F35" s="37">
        <v>6083</v>
      </c>
      <c r="G35" s="4"/>
      <c r="H35" s="38">
        <v>5836</v>
      </c>
      <c r="I35" s="39"/>
      <c r="J35" s="40">
        <v>11919</v>
      </c>
      <c r="K35" s="4"/>
      <c r="L35" s="38">
        <v>5660</v>
      </c>
      <c r="M35" s="39"/>
      <c r="N35" s="40">
        <v>17580</v>
      </c>
      <c r="P35" s="38">
        <v>5680</v>
      </c>
      <c r="Q35" s="39"/>
      <c r="R35" s="40">
        <v>23261</v>
      </c>
      <c r="S35" s="3"/>
      <c r="T35" s="37">
        <v>5061</v>
      </c>
      <c r="U35" s="4"/>
      <c r="V35" s="38">
        <v>4861</v>
      </c>
      <c r="W35" s="39"/>
      <c r="X35" s="40">
        <v>9920</v>
      </c>
      <c r="Y35" s="4"/>
      <c r="Z35" s="38">
        <v>4540</v>
      </c>
      <c r="AA35" s="39"/>
      <c r="AB35" s="40">
        <v>14461</v>
      </c>
      <c r="AD35" s="38">
        <v>4619</v>
      </c>
      <c r="AE35" s="39"/>
      <c r="AF35" s="40">
        <v>19082</v>
      </c>
      <c r="AG35" s="3"/>
      <c r="AH35" s="37">
        <v>4218</v>
      </c>
      <c r="AI35" s="4"/>
      <c r="AJ35" s="38">
        <v>3676</v>
      </c>
      <c r="AK35" s="39"/>
      <c r="AL35" s="40">
        <v>7893</v>
      </c>
      <c r="AM35" s="4"/>
      <c r="AN35" s="38">
        <v>3580</v>
      </c>
      <c r="AO35" s="39"/>
      <c r="AP35" s="40">
        <v>11474</v>
      </c>
    </row>
    <row r="36" spans="2:42" hidden="1">
      <c r="B36" s="36"/>
      <c r="C36" s="30"/>
      <c r="D36" s="50" t="s">
        <v>16</v>
      </c>
      <c r="E36" s="30"/>
      <c r="F36" s="37">
        <v>0</v>
      </c>
      <c r="G36" s="4"/>
      <c r="H36" s="38">
        <v>0</v>
      </c>
      <c r="I36" s="39"/>
      <c r="J36" s="40">
        <v>0</v>
      </c>
      <c r="K36" s="4"/>
      <c r="L36" s="38">
        <v>0</v>
      </c>
      <c r="M36" s="39"/>
      <c r="N36" s="40">
        <v>0</v>
      </c>
      <c r="P36" s="38">
        <v>0</v>
      </c>
      <c r="Q36" s="39"/>
      <c r="R36" s="40">
        <v>0</v>
      </c>
      <c r="S36" s="3"/>
      <c r="T36" s="37">
        <v>0</v>
      </c>
      <c r="U36" s="4"/>
      <c r="V36" s="38">
        <v>0</v>
      </c>
      <c r="W36" s="39"/>
      <c r="X36" s="40">
        <v>0</v>
      </c>
      <c r="Y36" s="4"/>
      <c r="Z36" s="38">
        <v>0</v>
      </c>
      <c r="AA36" s="39"/>
      <c r="AB36" s="40">
        <v>0</v>
      </c>
      <c r="AD36" s="38">
        <v>0</v>
      </c>
      <c r="AE36" s="39"/>
      <c r="AF36" s="40">
        <v>0</v>
      </c>
      <c r="AG36" s="3"/>
      <c r="AH36" s="37">
        <v>0</v>
      </c>
      <c r="AI36" s="4"/>
      <c r="AJ36" s="38">
        <v>0</v>
      </c>
      <c r="AK36" s="39"/>
      <c r="AL36" s="40">
        <v>0</v>
      </c>
      <c r="AM36" s="4"/>
      <c r="AN36" s="38">
        <v>0</v>
      </c>
      <c r="AO36" s="39"/>
      <c r="AP36" s="40">
        <v>0</v>
      </c>
    </row>
    <row r="37" spans="2:42">
      <c r="B37" s="36"/>
      <c r="C37" s="30"/>
      <c r="D37" s="50" t="s">
        <v>22</v>
      </c>
      <c r="E37" s="30"/>
      <c r="F37" s="37">
        <v>183</v>
      </c>
      <c r="G37" s="4"/>
      <c r="H37" s="38">
        <v>0</v>
      </c>
      <c r="I37" s="39"/>
      <c r="J37" s="40">
        <v>183</v>
      </c>
      <c r="K37" s="4"/>
      <c r="L37" s="38">
        <v>4</v>
      </c>
      <c r="M37" s="39"/>
      <c r="N37" s="40">
        <v>188</v>
      </c>
      <c r="P37" s="38">
        <v>-6</v>
      </c>
      <c r="Q37" s="39"/>
      <c r="R37" s="40">
        <v>181</v>
      </c>
      <c r="S37" s="3"/>
      <c r="T37" s="37">
        <v>54</v>
      </c>
      <c r="U37" s="4"/>
      <c r="V37" s="38">
        <v>-31</v>
      </c>
      <c r="W37" s="39"/>
      <c r="X37" s="40">
        <v>23</v>
      </c>
      <c r="Y37" s="4"/>
      <c r="Z37" s="38">
        <v>-5</v>
      </c>
      <c r="AA37" s="39"/>
      <c r="AB37" s="40">
        <v>18</v>
      </c>
      <c r="AD37" s="38">
        <v>51</v>
      </c>
      <c r="AE37" s="39"/>
      <c r="AF37" s="40">
        <v>68</v>
      </c>
      <c r="AG37" s="3"/>
      <c r="AH37" s="37">
        <v>-5</v>
      </c>
      <c r="AI37" s="4"/>
      <c r="AJ37" s="38">
        <v>1</v>
      </c>
      <c r="AK37" s="39"/>
      <c r="AL37" s="40">
        <v>-6</v>
      </c>
      <c r="AM37" s="4"/>
      <c r="AN37" s="38">
        <v>274</v>
      </c>
      <c r="AO37" s="39"/>
      <c r="AP37" s="40">
        <v>268</v>
      </c>
    </row>
    <row r="38" spans="2:42">
      <c r="B38" s="36"/>
      <c r="C38" s="30"/>
      <c r="D38" s="50" t="s">
        <v>18</v>
      </c>
      <c r="E38" s="30"/>
      <c r="F38" s="37">
        <v>0</v>
      </c>
      <c r="G38" s="4"/>
      <c r="H38" s="38">
        <v>0</v>
      </c>
      <c r="I38" s="39"/>
      <c r="J38" s="40">
        <v>0</v>
      </c>
      <c r="K38" s="4"/>
      <c r="L38" s="38">
        <v>0</v>
      </c>
      <c r="M38" s="39"/>
      <c r="N38" s="40">
        <v>0</v>
      </c>
      <c r="P38" s="38">
        <v>0</v>
      </c>
      <c r="Q38" s="39"/>
      <c r="R38" s="40">
        <v>0</v>
      </c>
      <c r="S38" s="3"/>
      <c r="T38" s="37">
        <v>0</v>
      </c>
      <c r="U38" s="4"/>
      <c r="V38" s="38">
        <v>0</v>
      </c>
      <c r="W38" s="39"/>
      <c r="X38" s="40">
        <v>0</v>
      </c>
      <c r="Y38" s="4"/>
      <c r="Z38" s="38">
        <v>0</v>
      </c>
      <c r="AA38" s="39"/>
      <c r="AB38" s="40">
        <v>0</v>
      </c>
      <c r="AD38" s="38">
        <v>0</v>
      </c>
      <c r="AE38" s="39"/>
      <c r="AF38" s="40">
        <v>0</v>
      </c>
      <c r="AG38" s="3"/>
      <c r="AH38" s="37">
        <v>0</v>
      </c>
      <c r="AI38" s="4"/>
      <c r="AJ38" s="38">
        <v>170</v>
      </c>
      <c r="AK38" s="39"/>
      <c r="AL38" s="40">
        <v>170</v>
      </c>
      <c r="AM38" s="4"/>
      <c r="AN38" s="38">
        <v>0</v>
      </c>
      <c r="AO38" s="39"/>
      <c r="AP38" s="40">
        <v>170</v>
      </c>
    </row>
    <row r="39" spans="2:42">
      <c r="B39" s="36"/>
      <c r="C39" s="30"/>
      <c r="D39" s="30"/>
      <c r="E39" s="30"/>
      <c r="F39" s="44">
        <f>SUM(F34:F38)</f>
        <v>64358</v>
      </c>
      <c r="G39" s="54"/>
      <c r="H39" s="46">
        <f>SUM(H34:H38)</f>
        <v>54614</v>
      </c>
      <c r="I39" s="47"/>
      <c r="J39" s="48">
        <f>SUM(J34:J38)</f>
        <v>118971</v>
      </c>
      <c r="K39" s="54"/>
      <c r="L39" s="46">
        <f>SUM(L34:L38)</f>
        <v>55966</v>
      </c>
      <c r="M39" s="47"/>
      <c r="N39" s="48">
        <f>SUM(N34:N38)</f>
        <v>174940</v>
      </c>
      <c r="P39" s="46">
        <f>SUM(P34:P38)</f>
        <v>60295</v>
      </c>
      <c r="Q39" s="47"/>
      <c r="R39" s="48">
        <f>SUM(R34:R38)-1</f>
        <v>235235</v>
      </c>
      <c r="S39" s="47"/>
      <c r="T39" s="44">
        <f>SUM(T34:T38)</f>
        <v>52068</v>
      </c>
      <c r="U39" s="54"/>
      <c r="V39" s="46">
        <f>SUM(V34:V38)</f>
        <v>50786</v>
      </c>
      <c r="W39" s="47"/>
      <c r="X39" s="48">
        <f>SUM(X34:X38)</f>
        <v>102853</v>
      </c>
      <c r="Y39" s="54"/>
      <c r="Z39" s="46">
        <f>SUM(Z34:Z38)</f>
        <v>64304</v>
      </c>
      <c r="AA39" s="47"/>
      <c r="AB39" s="48">
        <f>SUM(AB34:AB38)</f>
        <v>167157</v>
      </c>
      <c r="AD39" s="46">
        <f>SUM(AD34:AD38)</f>
        <v>53012</v>
      </c>
      <c r="AE39" s="47"/>
      <c r="AF39" s="48">
        <f>SUM(AF34:AF38)</f>
        <v>220168</v>
      </c>
      <c r="AG39" s="47"/>
      <c r="AH39" s="44">
        <f>SUM(AH34:AH38)</f>
        <v>58321</v>
      </c>
      <c r="AI39" s="54"/>
      <c r="AJ39" s="46">
        <f>SUM(AJ34:AJ38)</f>
        <v>65718</v>
      </c>
      <c r="AK39" s="47"/>
      <c r="AL39" s="48">
        <f>SUM(AL34:AL38)</f>
        <v>124039</v>
      </c>
      <c r="AM39" s="54"/>
      <c r="AN39" s="46">
        <f>SUM(AN34:AN38)+1</f>
        <v>58568</v>
      </c>
      <c r="AO39" s="47"/>
      <c r="AP39" s="48">
        <f>SUM(AP34:AP38)</f>
        <v>182607</v>
      </c>
    </row>
    <row r="40" spans="2:42">
      <c r="B40" s="36"/>
      <c r="C40" s="30"/>
      <c r="D40" s="30"/>
      <c r="E40" s="30"/>
      <c r="F40" s="37"/>
      <c r="G40" s="3"/>
      <c r="H40" s="38"/>
      <c r="I40" s="39"/>
      <c r="J40" s="40"/>
      <c r="K40" s="3"/>
      <c r="L40" s="38"/>
      <c r="M40" s="39"/>
      <c r="N40" s="40"/>
      <c r="P40" s="38"/>
      <c r="Q40" s="39"/>
      <c r="R40" s="40"/>
      <c r="S40" s="3"/>
      <c r="T40" s="37"/>
      <c r="U40" s="3"/>
      <c r="V40" s="38"/>
      <c r="W40" s="39"/>
      <c r="X40" s="40"/>
      <c r="Y40" s="3"/>
      <c r="Z40" s="38"/>
      <c r="AA40" s="39"/>
      <c r="AB40" s="40"/>
      <c r="AD40" s="38"/>
      <c r="AE40" s="39"/>
      <c r="AF40" s="40"/>
      <c r="AG40" s="3"/>
      <c r="AH40" s="37"/>
      <c r="AI40" s="3"/>
      <c r="AJ40" s="38"/>
      <c r="AK40" s="39"/>
      <c r="AL40" s="40"/>
      <c r="AM40" s="3"/>
      <c r="AN40" s="38"/>
      <c r="AO40" s="39"/>
      <c r="AP40" s="40"/>
    </row>
    <row r="41" spans="2:42">
      <c r="B41" s="55"/>
      <c r="C41" s="56"/>
      <c r="D41" s="56"/>
      <c r="E41" s="43" t="s">
        <v>23</v>
      </c>
      <c r="F41" s="57">
        <f>F24+F32+F39</f>
        <v>1189012</v>
      </c>
      <c r="G41" s="33"/>
      <c r="H41" s="58">
        <f>H24+H32+H39</f>
        <v>1184675</v>
      </c>
      <c r="I41" s="47"/>
      <c r="J41" s="59">
        <f>J24+J32+J39</f>
        <v>2373687</v>
      </c>
      <c r="K41" s="33"/>
      <c r="L41" s="58">
        <f>L24+L32+L39</f>
        <v>1237220</v>
      </c>
      <c r="M41" s="47"/>
      <c r="N41" s="59">
        <f>N24+N32+N39</f>
        <v>3610908</v>
      </c>
      <c r="P41" s="58">
        <f>P24+P32+P39</f>
        <v>1354562</v>
      </c>
      <c r="Q41" s="47"/>
      <c r="R41" s="59">
        <f>R24+R32+R39</f>
        <v>4965471</v>
      </c>
      <c r="S41" s="47"/>
      <c r="T41" s="57">
        <f>T24+T32+T39</f>
        <v>1208210</v>
      </c>
      <c r="U41" s="33"/>
      <c r="V41" s="58">
        <f>V24+V32+V39</f>
        <v>1252300</v>
      </c>
      <c r="W41" s="47"/>
      <c r="X41" s="59">
        <f>X24+X32+X39</f>
        <v>2460510</v>
      </c>
      <c r="Y41" s="33"/>
      <c r="Z41" s="58">
        <f>Z24+Z32+Z39</f>
        <v>1259698</v>
      </c>
      <c r="AA41" s="47"/>
      <c r="AB41" s="59">
        <f>AB24+AB32+AB39</f>
        <v>3720208</v>
      </c>
      <c r="AD41" s="58">
        <f>AD24+AD32+AD39</f>
        <v>1347885</v>
      </c>
      <c r="AE41" s="47"/>
      <c r="AF41" s="59">
        <f>AF24+AF32+AF39</f>
        <v>5068092</v>
      </c>
      <c r="AG41" s="47"/>
      <c r="AH41" s="57">
        <f>AH24+AH32+AH39</f>
        <v>1220158</v>
      </c>
      <c r="AI41" s="33"/>
      <c r="AJ41" s="58">
        <f>AJ24+AJ32+AJ39</f>
        <v>1286062</v>
      </c>
      <c r="AK41" s="47"/>
      <c r="AL41" s="59">
        <f>AL24+AL32+AL39</f>
        <v>2506221</v>
      </c>
      <c r="AM41" s="33"/>
      <c r="AN41" s="58">
        <f>AN24+AN32+AN39</f>
        <v>1402167</v>
      </c>
      <c r="AO41" s="47"/>
      <c r="AP41" s="59">
        <f>AP24+AP32+AP39</f>
        <v>3908387</v>
      </c>
    </row>
    <row r="42" spans="2:42">
      <c r="B42" s="60"/>
      <c r="C42" s="25"/>
      <c r="D42" s="25"/>
      <c r="E42" s="50"/>
      <c r="F42" s="37"/>
      <c r="G42" s="3"/>
      <c r="H42" s="38"/>
      <c r="I42" s="39"/>
      <c r="J42" s="40"/>
      <c r="K42" s="3"/>
      <c r="L42" s="38"/>
      <c r="M42" s="39"/>
      <c r="N42" s="40"/>
      <c r="P42" s="38"/>
      <c r="Q42" s="39"/>
      <c r="R42" s="40"/>
      <c r="S42" s="3"/>
      <c r="T42" s="37"/>
      <c r="U42" s="3"/>
      <c r="V42" s="38"/>
      <c r="W42" s="39"/>
      <c r="X42" s="40"/>
      <c r="Y42" s="3"/>
      <c r="Z42" s="38"/>
      <c r="AA42" s="39"/>
      <c r="AB42" s="40"/>
      <c r="AD42" s="38"/>
      <c r="AE42" s="39"/>
      <c r="AF42" s="40"/>
      <c r="AG42" s="3"/>
      <c r="AH42" s="37"/>
      <c r="AI42" s="3"/>
      <c r="AJ42" s="38"/>
      <c r="AK42" s="39"/>
      <c r="AL42" s="40"/>
      <c r="AM42" s="3"/>
      <c r="AN42" s="38"/>
      <c r="AO42" s="39"/>
      <c r="AP42" s="40"/>
    </row>
    <row r="43" spans="2:42">
      <c r="B43" s="23" t="s">
        <v>69</v>
      </c>
      <c r="C43" s="25"/>
      <c r="D43" s="25"/>
      <c r="E43" s="25"/>
      <c r="F43" s="37"/>
      <c r="G43" s="3"/>
      <c r="H43" s="38"/>
      <c r="I43" s="39"/>
      <c r="J43" s="40"/>
      <c r="K43" s="3"/>
      <c r="L43" s="38"/>
      <c r="M43" s="39"/>
      <c r="N43" s="40"/>
      <c r="P43" s="38"/>
      <c r="Q43" s="39"/>
      <c r="R43" s="40"/>
      <c r="S43" s="3"/>
      <c r="T43" s="37"/>
      <c r="U43" s="3"/>
      <c r="V43" s="38"/>
      <c r="W43" s="39"/>
      <c r="X43" s="40"/>
      <c r="Y43" s="3"/>
      <c r="Z43" s="38"/>
      <c r="AA43" s="39"/>
      <c r="AB43" s="40"/>
      <c r="AD43" s="38"/>
      <c r="AE43" s="39"/>
      <c r="AF43" s="40"/>
      <c r="AG43" s="3"/>
      <c r="AH43" s="37"/>
      <c r="AI43" s="3"/>
      <c r="AJ43" s="38"/>
      <c r="AK43" s="39"/>
      <c r="AL43" s="40"/>
      <c r="AM43" s="3"/>
      <c r="AN43" s="38"/>
      <c r="AO43" s="39"/>
      <c r="AP43" s="40"/>
    </row>
    <row r="44" spans="2:42">
      <c r="B44" s="36"/>
      <c r="C44" s="30" t="s">
        <v>51</v>
      </c>
      <c r="D44" s="30"/>
      <c r="E44" s="30"/>
      <c r="F44" s="57">
        <f>F11-F24</f>
        <v>50492</v>
      </c>
      <c r="G44" s="3"/>
      <c r="H44" s="58">
        <f>H11-H24</f>
        <v>53020</v>
      </c>
      <c r="I44" s="47"/>
      <c r="J44" s="59">
        <f>J11-J24</f>
        <v>103512</v>
      </c>
      <c r="K44" s="3"/>
      <c r="L44" s="58">
        <f>L11-L24</f>
        <v>64824</v>
      </c>
      <c r="M44" s="47"/>
      <c r="N44" s="59">
        <f>N11-N24</f>
        <v>168337</v>
      </c>
      <c r="P44" s="58">
        <f>P11-P24</f>
        <v>4433</v>
      </c>
      <c r="Q44" s="47"/>
      <c r="R44" s="59">
        <f>R11-R24</f>
        <v>172770</v>
      </c>
      <c r="S44" s="47"/>
      <c r="T44" s="57">
        <f>T11-T24</f>
        <v>84413</v>
      </c>
      <c r="U44" s="3"/>
      <c r="V44" s="58">
        <f>V11-V24</f>
        <v>36024</v>
      </c>
      <c r="W44" s="47"/>
      <c r="X44" s="59">
        <f>X11-X24</f>
        <v>120436</v>
      </c>
      <c r="Y44" s="3"/>
      <c r="Z44" s="58">
        <f>Z11-Z24</f>
        <v>44909</v>
      </c>
      <c r="AA44" s="47"/>
      <c r="AB44" s="59">
        <f>AB11-AB24</f>
        <v>165345</v>
      </c>
      <c r="AD44" s="58">
        <f>AD11-AD24</f>
        <v>4746</v>
      </c>
      <c r="AE44" s="47"/>
      <c r="AF44" s="59">
        <f>AF11-AF24</f>
        <v>170091</v>
      </c>
      <c r="AG44" s="47"/>
      <c r="AH44" s="57">
        <f>AH11-AH24</f>
        <v>71407</v>
      </c>
      <c r="AI44" s="3"/>
      <c r="AJ44" s="58">
        <f>AJ11-AJ24</f>
        <v>39575</v>
      </c>
      <c r="AK44" s="47"/>
      <c r="AL44" s="59">
        <f>AL11-AL24</f>
        <v>110982</v>
      </c>
      <c r="AM44" s="3"/>
      <c r="AN44" s="58">
        <f>AN11-AN24</f>
        <v>-14626</v>
      </c>
      <c r="AO44" s="47"/>
      <c r="AP44" s="59">
        <f>AP11-AP24</f>
        <v>96356</v>
      </c>
    </row>
    <row r="45" spans="2:42">
      <c r="B45" s="36"/>
      <c r="C45" s="30" t="s">
        <v>11</v>
      </c>
      <c r="D45" s="30"/>
      <c r="E45" s="30"/>
      <c r="F45" s="57">
        <f>F12-F32</f>
        <v>28273</v>
      </c>
      <c r="G45" s="3"/>
      <c r="H45" s="58">
        <f>H12-H32-1</f>
        <v>30982</v>
      </c>
      <c r="I45" s="47"/>
      <c r="J45" s="59">
        <f>J12-J32+1</f>
        <v>59256</v>
      </c>
      <c r="K45" s="3"/>
      <c r="L45" s="58">
        <f>L12-L32+1</f>
        <v>28234</v>
      </c>
      <c r="M45" s="47"/>
      <c r="N45" s="59">
        <f>N12-N32</f>
        <v>87489</v>
      </c>
      <c r="P45" s="58">
        <f>P12-P32</f>
        <v>22789</v>
      </c>
      <c r="Q45" s="47"/>
      <c r="R45" s="59">
        <f>R12-R32</f>
        <v>110278</v>
      </c>
      <c r="S45" s="47"/>
      <c r="T45" s="57">
        <f>T12-T32</f>
        <v>31644</v>
      </c>
      <c r="U45" s="3"/>
      <c r="V45" s="58">
        <f>V12-V32</f>
        <v>27964</v>
      </c>
      <c r="W45" s="47"/>
      <c r="X45" s="59">
        <f>X12-X32</f>
        <v>59608</v>
      </c>
      <c r="Y45" s="3"/>
      <c r="Z45" s="58">
        <f>Z12-Z32</f>
        <v>27251</v>
      </c>
      <c r="AA45" s="47"/>
      <c r="AB45" s="59">
        <f>AB12-AB32</f>
        <v>86859</v>
      </c>
      <c r="AD45" s="58">
        <f>AD12-AD32</f>
        <v>22709</v>
      </c>
      <c r="AE45" s="47"/>
      <c r="AF45" s="59">
        <f>AF12-AF32</f>
        <v>109568</v>
      </c>
      <c r="AG45" s="47"/>
      <c r="AH45" s="57">
        <f>AH12-AH32</f>
        <v>28303</v>
      </c>
      <c r="AI45" s="3"/>
      <c r="AJ45" s="58">
        <f>AJ12-AJ32</f>
        <v>22910</v>
      </c>
      <c r="AK45" s="47"/>
      <c r="AL45" s="59">
        <f>AL12-AL32</f>
        <v>51212</v>
      </c>
      <c r="AM45" s="3"/>
      <c r="AN45" s="58">
        <f>AN12-AN32-1</f>
        <v>10014</v>
      </c>
      <c r="AO45" s="47"/>
      <c r="AP45" s="59">
        <f>AP12-AP32</f>
        <v>61227</v>
      </c>
    </row>
    <row r="46" spans="2:42">
      <c r="B46" s="36"/>
      <c r="C46" s="30" t="s">
        <v>12</v>
      </c>
      <c r="D46" s="30"/>
      <c r="E46" s="30"/>
      <c r="F46" s="57">
        <f>F13-F39</f>
        <v>-6497</v>
      </c>
      <c r="G46" s="3"/>
      <c r="H46" s="58">
        <f>H13-H39+1</f>
        <v>-5560</v>
      </c>
      <c r="I46" s="47"/>
      <c r="J46" s="59">
        <f>J13-J39-1</f>
        <v>-12058</v>
      </c>
      <c r="K46" s="3"/>
      <c r="L46" s="58">
        <f>L13-L39-1</f>
        <v>-6031</v>
      </c>
      <c r="M46" s="47"/>
      <c r="N46" s="59">
        <f>N13-N39</f>
        <v>-18090</v>
      </c>
      <c r="P46" s="58">
        <f>P13-P39</f>
        <v>-5731</v>
      </c>
      <c r="Q46" s="47"/>
      <c r="R46" s="59">
        <f>R13-R39</f>
        <v>-23821</v>
      </c>
      <c r="S46" s="47"/>
      <c r="T46" s="57">
        <f>T13-T39</f>
        <v>-6296</v>
      </c>
      <c r="U46" s="3"/>
      <c r="V46" s="58">
        <f>V13-V39</f>
        <v>-5567</v>
      </c>
      <c r="W46" s="47"/>
      <c r="X46" s="59">
        <f>X13-X39</f>
        <v>-11861</v>
      </c>
      <c r="Y46" s="3"/>
      <c r="Z46" s="58">
        <f>Z13-Z39</f>
        <v>-3606</v>
      </c>
      <c r="AA46" s="47"/>
      <c r="AB46" s="59">
        <f>AB13-AB39</f>
        <v>-15467</v>
      </c>
      <c r="AD46" s="58">
        <f>AD13-AD39</f>
        <v>-3272</v>
      </c>
      <c r="AE46" s="47"/>
      <c r="AF46" s="59">
        <f>AF13-AF39</f>
        <v>-18739</v>
      </c>
      <c r="AG46" s="47"/>
      <c r="AH46" s="57">
        <f>AH13-AH39</f>
        <v>-4916</v>
      </c>
      <c r="AI46" s="3"/>
      <c r="AJ46" s="58">
        <f>AJ13-AJ39</f>
        <v>792</v>
      </c>
      <c r="AK46" s="47"/>
      <c r="AL46" s="59">
        <f>AL13-AL39</f>
        <v>-4123</v>
      </c>
      <c r="AM46" s="3"/>
      <c r="AN46" s="58">
        <f>AN13-AN39+1</f>
        <v>-5970</v>
      </c>
      <c r="AO46" s="47"/>
      <c r="AP46" s="59">
        <f>AP13-AP39</f>
        <v>-10094</v>
      </c>
    </row>
    <row r="47" spans="2:42">
      <c r="B47" s="23"/>
      <c r="C47" s="25"/>
      <c r="D47" s="25"/>
      <c r="E47" s="25"/>
      <c r="F47" s="44">
        <f>SUM(F44:F46)</f>
        <v>72268</v>
      </c>
      <c r="G47" s="3"/>
      <c r="H47" s="46">
        <f>SUM(H44:H46)</f>
        <v>78442</v>
      </c>
      <c r="I47" s="47"/>
      <c r="J47" s="48">
        <f>SUM(J44:J46)</f>
        <v>150710</v>
      </c>
      <c r="K47" s="3"/>
      <c r="L47" s="46">
        <f>SUM(L44:L46)</f>
        <v>87027</v>
      </c>
      <c r="M47" s="47"/>
      <c r="N47" s="48">
        <f>SUM(N44:N46)</f>
        <v>237736</v>
      </c>
      <c r="P47" s="46">
        <f>SUM(P44:P46)</f>
        <v>21491</v>
      </c>
      <c r="Q47" s="47"/>
      <c r="R47" s="48">
        <f>SUM(R44:R46)</f>
        <v>259227</v>
      </c>
      <c r="S47" s="47"/>
      <c r="T47" s="44">
        <f>SUM(T44:T46)</f>
        <v>109761</v>
      </c>
      <c r="U47" s="3"/>
      <c r="V47" s="46">
        <f>SUM(V44:V46)</f>
        <v>58421</v>
      </c>
      <c r="W47" s="47"/>
      <c r="X47" s="48">
        <f>SUM(X44:X46)</f>
        <v>168183</v>
      </c>
      <c r="Y47" s="3"/>
      <c r="Z47" s="46">
        <f>SUM(Z44:Z46)</f>
        <v>68554</v>
      </c>
      <c r="AA47" s="47"/>
      <c r="AB47" s="48">
        <f>SUM(AB44:AB46)</f>
        <v>236737</v>
      </c>
      <c r="AD47" s="46">
        <f>SUM(AD44:AD46)</f>
        <v>24183</v>
      </c>
      <c r="AE47" s="47"/>
      <c r="AF47" s="48">
        <f>SUM(AF44:AF46)</f>
        <v>260920</v>
      </c>
      <c r="AG47" s="47"/>
      <c r="AH47" s="44">
        <f>SUM(AH44:AH46)</f>
        <v>94794</v>
      </c>
      <c r="AI47" s="3"/>
      <c r="AJ47" s="46">
        <f>SUM(AJ44:AJ46)</f>
        <v>63277</v>
      </c>
      <c r="AK47" s="47"/>
      <c r="AL47" s="48">
        <f>SUM(AL44:AL46)</f>
        <v>158071</v>
      </c>
      <c r="AM47" s="3"/>
      <c r="AN47" s="46">
        <f>SUM(AN44:AN46)</f>
        <v>-10582</v>
      </c>
      <c r="AO47" s="47"/>
      <c r="AP47" s="48">
        <f>SUM(AP44:AP46)</f>
        <v>147489</v>
      </c>
    </row>
    <row r="48" spans="2:42">
      <c r="B48" s="23" t="s">
        <v>70</v>
      </c>
      <c r="C48" s="25"/>
      <c r="D48" s="25"/>
      <c r="E48" s="25"/>
      <c r="F48" s="37"/>
      <c r="G48" s="3"/>
      <c r="H48" s="38"/>
      <c r="I48" s="39"/>
      <c r="J48" s="40"/>
      <c r="K48" s="3"/>
      <c r="L48" s="38"/>
      <c r="M48" s="39"/>
      <c r="N48" s="40"/>
      <c r="P48" s="38"/>
      <c r="Q48" s="39"/>
      <c r="R48" s="40"/>
      <c r="S48" s="3"/>
      <c r="T48" s="37"/>
      <c r="U48" s="3"/>
      <c r="V48" s="38"/>
      <c r="W48" s="39"/>
      <c r="X48" s="40"/>
      <c r="Y48" s="3"/>
      <c r="Z48" s="38"/>
      <c r="AA48" s="39"/>
      <c r="AB48" s="40"/>
      <c r="AD48" s="38"/>
      <c r="AE48" s="39"/>
      <c r="AF48" s="40"/>
      <c r="AG48" s="3"/>
      <c r="AH48" s="37"/>
      <c r="AI48" s="3"/>
      <c r="AJ48" s="38"/>
      <c r="AK48" s="39"/>
      <c r="AL48" s="40"/>
      <c r="AM48" s="3"/>
      <c r="AN48" s="38"/>
      <c r="AO48" s="39"/>
      <c r="AP48" s="40"/>
    </row>
    <row r="49" spans="2:42">
      <c r="B49" s="36"/>
      <c r="C49" s="30" t="s">
        <v>24</v>
      </c>
      <c r="D49" s="30"/>
      <c r="E49" s="30"/>
      <c r="F49" s="37">
        <v>45395</v>
      </c>
      <c r="G49" s="3"/>
      <c r="H49" s="38">
        <v>44315</v>
      </c>
      <c r="I49" s="39"/>
      <c r="J49" s="40">
        <v>89710</v>
      </c>
      <c r="K49" s="3"/>
      <c r="L49" s="38">
        <v>48452</v>
      </c>
      <c r="M49" s="39"/>
      <c r="N49" s="40">
        <v>138162</v>
      </c>
      <c r="P49" s="38">
        <v>42787</v>
      </c>
      <c r="Q49" s="39"/>
      <c r="R49" s="40">
        <v>180949</v>
      </c>
      <c r="S49" s="3"/>
      <c r="T49" s="37">
        <v>42430</v>
      </c>
      <c r="U49" s="3"/>
      <c r="V49" s="38">
        <v>47547</v>
      </c>
      <c r="W49" s="39"/>
      <c r="X49" s="40">
        <v>89977</v>
      </c>
      <c r="Y49" s="3"/>
      <c r="Z49" s="38">
        <v>48369</v>
      </c>
      <c r="AA49" s="39"/>
      <c r="AB49" s="40">
        <v>138346</v>
      </c>
      <c r="AD49" s="38">
        <v>43186</v>
      </c>
      <c r="AE49" s="39"/>
      <c r="AF49" s="40">
        <v>181532</v>
      </c>
      <c r="AG49" s="3"/>
      <c r="AH49" s="37">
        <v>45298</v>
      </c>
      <c r="AI49" s="3"/>
      <c r="AJ49" s="38">
        <v>37685</v>
      </c>
      <c r="AK49" s="39"/>
      <c r="AL49" s="40">
        <v>82984</v>
      </c>
      <c r="AM49" s="3"/>
      <c r="AN49" s="38">
        <v>40430</v>
      </c>
      <c r="AO49" s="39"/>
      <c r="AP49" s="40">
        <v>123414</v>
      </c>
    </row>
    <row r="50" spans="2:42">
      <c r="B50" s="36"/>
      <c r="C50" s="30" t="s">
        <v>25</v>
      </c>
      <c r="D50" s="51"/>
      <c r="E50" s="51"/>
      <c r="F50" s="37">
        <v>6032</v>
      </c>
      <c r="G50" s="3"/>
      <c r="H50" s="38">
        <v>2135</v>
      </c>
      <c r="I50" s="39"/>
      <c r="J50" s="40">
        <v>8168</v>
      </c>
      <c r="K50" s="3"/>
      <c r="L50" s="38">
        <v>3589</v>
      </c>
      <c r="M50" s="39"/>
      <c r="N50" s="40">
        <v>11757</v>
      </c>
      <c r="P50" s="38">
        <v>3250</v>
      </c>
      <c r="Q50" s="39"/>
      <c r="R50" s="40">
        <v>15007</v>
      </c>
      <c r="S50" s="3"/>
      <c r="T50" s="37">
        <v>3369</v>
      </c>
      <c r="U50" s="3"/>
      <c r="V50" s="38">
        <v>2982</v>
      </c>
      <c r="W50" s="39"/>
      <c r="X50" s="40">
        <v>6351</v>
      </c>
      <c r="Y50" s="3"/>
      <c r="Z50" s="38">
        <v>2530</v>
      </c>
      <c r="AA50" s="39"/>
      <c r="AB50" s="40">
        <v>8881</v>
      </c>
      <c r="AD50" s="38">
        <v>2701</v>
      </c>
      <c r="AE50" s="39"/>
      <c r="AF50" s="40">
        <v>11581</v>
      </c>
      <c r="AG50" s="3"/>
      <c r="AH50" s="37">
        <v>1522</v>
      </c>
      <c r="AI50" s="3"/>
      <c r="AJ50" s="38">
        <v>5265</v>
      </c>
      <c r="AK50" s="39"/>
      <c r="AL50" s="40">
        <v>6787</v>
      </c>
      <c r="AM50" s="3"/>
      <c r="AN50" s="38">
        <v>3514</v>
      </c>
      <c r="AO50" s="39"/>
      <c r="AP50" s="40">
        <v>10301</v>
      </c>
    </row>
    <row r="51" spans="2:42">
      <c r="B51" s="36"/>
      <c r="C51" s="36" t="s">
        <v>45</v>
      </c>
      <c r="D51" s="51"/>
      <c r="E51" s="51"/>
      <c r="F51" s="61">
        <v>0</v>
      </c>
      <c r="G51" s="3"/>
      <c r="H51" s="38">
        <v>0</v>
      </c>
      <c r="I51" s="52"/>
      <c r="J51" s="62">
        <v>0</v>
      </c>
      <c r="K51" s="3"/>
      <c r="L51" s="38">
        <v>2856</v>
      </c>
      <c r="M51" s="52"/>
      <c r="N51" s="62">
        <v>2856</v>
      </c>
      <c r="P51" s="38">
        <v>-863</v>
      </c>
      <c r="Q51" s="52"/>
      <c r="R51" s="62">
        <v>1993</v>
      </c>
      <c r="S51" s="3"/>
      <c r="T51" s="61">
        <v>0</v>
      </c>
      <c r="U51" s="3"/>
      <c r="V51" s="38">
        <v>0</v>
      </c>
      <c r="W51" s="52"/>
      <c r="X51" s="62">
        <v>0</v>
      </c>
      <c r="Y51" s="3"/>
      <c r="Z51" s="38">
        <v>0</v>
      </c>
      <c r="AA51" s="52"/>
      <c r="AB51" s="62">
        <v>0</v>
      </c>
      <c r="AD51" s="38">
        <v>0</v>
      </c>
      <c r="AE51" s="52"/>
      <c r="AF51" s="62">
        <v>0</v>
      </c>
      <c r="AG51" s="3"/>
      <c r="AH51" s="61">
        <v>-2</v>
      </c>
      <c r="AI51" s="3"/>
      <c r="AJ51" s="38">
        <v>0</v>
      </c>
      <c r="AK51" s="52"/>
      <c r="AL51" s="62">
        <v>-2</v>
      </c>
      <c r="AM51" s="3"/>
      <c r="AN51" s="38">
        <v>0</v>
      </c>
      <c r="AO51" s="52"/>
      <c r="AP51" s="62">
        <v>-2</v>
      </c>
    </row>
    <row r="52" spans="2:42">
      <c r="B52" s="36"/>
      <c r="C52" s="53" t="s">
        <v>26</v>
      </c>
      <c r="D52" s="30"/>
      <c r="E52" s="30"/>
      <c r="F52" s="37">
        <v>-37058</v>
      </c>
      <c r="G52" s="3"/>
      <c r="H52" s="38">
        <v>-38187</v>
      </c>
      <c r="I52" s="39"/>
      <c r="J52" s="40">
        <v>-75246</v>
      </c>
      <c r="K52" s="3"/>
      <c r="L52" s="38">
        <v>-42676</v>
      </c>
      <c r="M52" s="39"/>
      <c r="N52" s="40">
        <v>-117921</v>
      </c>
      <c r="P52" s="38">
        <v>-50013</v>
      </c>
      <c r="Q52" s="39"/>
      <c r="R52" s="40">
        <v>-167934</v>
      </c>
      <c r="S52" s="3"/>
      <c r="T52" s="37">
        <v>-53729</v>
      </c>
      <c r="U52" s="3"/>
      <c r="V52" s="38">
        <v>-85652</v>
      </c>
      <c r="W52" s="39"/>
      <c r="X52" s="40">
        <v>-139381</v>
      </c>
      <c r="Y52" s="3"/>
      <c r="Z52" s="38">
        <v>-53109</v>
      </c>
      <c r="AA52" s="39"/>
      <c r="AB52" s="40">
        <v>-192489</v>
      </c>
      <c r="AD52" s="38">
        <v>-38788</v>
      </c>
      <c r="AE52" s="39"/>
      <c r="AF52" s="40">
        <v>-231277</v>
      </c>
      <c r="AG52" s="3"/>
      <c r="AH52" s="37">
        <v>-32380</v>
      </c>
      <c r="AI52" s="3"/>
      <c r="AJ52" s="38">
        <v>-40413</v>
      </c>
      <c r="AK52" s="39"/>
      <c r="AL52" s="40">
        <v>-72793</v>
      </c>
      <c r="AM52" s="3"/>
      <c r="AN52" s="38">
        <v>-46348</v>
      </c>
      <c r="AO52" s="39"/>
      <c r="AP52" s="40">
        <v>-119141</v>
      </c>
    </row>
    <row r="53" spans="2:42">
      <c r="B53" s="36"/>
      <c r="C53" s="51" t="s">
        <v>27</v>
      </c>
      <c r="D53" s="51"/>
      <c r="E53" s="51"/>
      <c r="F53" s="37">
        <v>-388</v>
      </c>
      <c r="G53" s="3"/>
      <c r="H53" s="38">
        <v>-303</v>
      </c>
      <c r="I53" s="39"/>
      <c r="J53" s="40">
        <v>-690</v>
      </c>
      <c r="K53" s="3"/>
      <c r="L53" s="38">
        <v>-451</v>
      </c>
      <c r="M53" s="39"/>
      <c r="N53" s="40">
        <v>-1142</v>
      </c>
      <c r="P53" s="38">
        <v>-342</v>
      </c>
      <c r="Q53" s="39"/>
      <c r="R53" s="40">
        <v>-1484</v>
      </c>
      <c r="S53" s="3"/>
      <c r="T53" s="37">
        <v>-287</v>
      </c>
      <c r="U53" s="3"/>
      <c r="V53" s="38">
        <v>-337</v>
      </c>
      <c r="W53" s="39"/>
      <c r="X53" s="40">
        <v>-625</v>
      </c>
      <c r="Y53" s="3"/>
      <c r="Z53" s="38">
        <v>-364</v>
      </c>
      <c r="AA53" s="39"/>
      <c r="AB53" s="40">
        <v>-990</v>
      </c>
      <c r="AD53" s="38">
        <v>-276</v>
      </c>
      <c r="AE53" s="39"/>
      <c r="AF53" s="40">
        <v>-1264</v>
      </c>
      <c r="AG53" s="3"/>
      <c r="AH53" s="37">
        <v>264</v>
      </c>
      <c r="AI53" s="3"/>
      <c r="AJ53" s="38">
        <v>211</v>
      </c>
      <c r="AK53" s="39"/>
      <c r="AL53" s="40">
        <v>474</v>
      </c>
      <c r="AM53" s="3"/>
      <c r="AN53" s="38">
        <v>260</v>
      </c>
      <c r="AO53" s="39"/>
      <c r="AP53" s="40">
        <v>735</v>
      </c>
    </row>
    <row r="54" spans="2:42">
      <c r="B54" s="36"/>
      <c r="C54" s="25"/>
      <c r="D54" s="30" t="s">
        <v>28</v>
      </c>
      <c r="E54" s="25"/>
      <c r="F54" s="44">
        <f>SUM(F49:F53)</f>
        <v>13981</v>
      </c>
      <c r="G54" s="3"/>
      <c r="H54" s="46">
        <f>SUM(H49:H53)</f>
        <v>7960</v>
      </c>
      <c r="I54" s="47"/>
      <c r="J54" s="48">
        <f>SUM(J49:J53)</f>
        <v>21942</v>
      </c>
      <c r="K54" s="3"/>
      <c r="L54" s="46">
        <f>SUM(L49:L53)</f>
        <v>11770</v>
      </c>
      <c r="M54" s="47"/>
      <c r="N54" s="48">
        <f>SUM(N49:N53)</f>
        <v>33712</v>
      </c>
      <c r="P54" s="46">
        <f>SUM(P49:P53)</f>
        <v>-5181</v>
      </c>
      <c r="Q54" s="47"/>
      <c r="R54" s="48">
        <f>SUM(R49:R53)</f>
        <v>28531</v>
      </c>
      <c r="S54" s="47"/>
      <c r="T54" s="44">
        <f>SUM(T49:T53)</f>
        <v>-8217</v>
      </c>
      <c r="U54" s="3"/>
      <c r="V54" s="46">
        <f>SUM(V49:V53)</f>
        <v>-35460</v>
      </c>
      <c r="W54" s="47"/>
      <c r="X54" s="48">
        <f>SUM(X49:X53)</f>
        <v>-43678</v>
      </c>
      <c r="Y54" s="3"/>
      <c r="Z54" s="46">
        <f>SUM(Z49:Z53)</f>
        <v>-2574</v>
      </c>
      <c r="AA54" s="47"/>
      <c r="AB54" s="48">
        <f>SUM(AB49:AB53)</f>
        <v>-46252</v>
      </c>
      <c r="AD54" s="46">
        <f>SUM(AD49:AD53)</f>
        <v>6823</v>
      </c>
      <c r="AE54" s="47"/>
      <c r="AF54" s="48">
        <f>SUM(AF49:AF53)</f>
        <v>-39428</v>
      </c>
      <c r="AG54" s="47"/>
      <c r="AH54" s="44">
        <f>SUM(AH49:AH53)</f>
        <v>14702</v>
      </c>
      <c r="AI54" s="3"/>
      <c r="AJ54" s="46">
        <f>SUM(AJ49:AJ53)</f>
        <v>2748</v>
      </c>
      <c r="AK54" s="47"/>
      <c r="AL54" s="48">
        <f>SUM(AL49:AL53)</f>
        <v>17450</v>
      </c>
      <c r="AM54" s="3"/>
      <c r="AN54" s="46">
        <f>SUM(AN49:AN53)</f>
        <v>-2144</v>
      </c>
      <c r="AO54" s="47"/>
      <c r="AP54" s="48">
        <f>SUM(AP49:AP53)</f>
        <v>15307</v>
      </c>
    </row>
    <row r="55" spans="2:42">
      <c r="B55" s="36"/>
      <c r="C55" s="25"/>
      <c r="D55" s="25"/>
      <c r="E55" s="25"/>
      <c r="F55" s="57"/>
      <c r="G55" s="3"/>
      <c r="H55" s="58"/>
      <c r="I55" s="47"/>
      <c r="J55" s="59"/>
      <c r="K55" s="3"/>
      <c r="L55" s="58"/>
      <c r="M55" s="47"/>
      <c r="N55" s="59"/>
      <c r="P55" s="58"/>
      <c r="Q55" s="47"/>
      <c r="R55" s="59"/>
      <c r="S55" s="47"/>
      <c r="T55" s="57"/>
      <c r="U55" s="3"/>
      <c r="V55" s="58"/>
      <c r="W55" s="47"/>
      <c r="X55" s="59"/>
      <c r="Y55" s="3"/>
      <c r="Z55" s="58"/>
      <c r="AA55" s="47"/>
      <c r="AB55" s="59"/>
      <c r="AD55" s="58"/>
      <c r="AE55" s="47"/>
      <c r="AF55" s="59"/>
      <c r="AG55" s="47"/>
      <c r="AH55" s="57"/>
      <c r="AI55" s="3"/>
      <c r="AJ55" s="58"/>
      <c r="AK55" s="47"/>
      <c r="AL55" s="59"/>
      <c r="AM55" s="3"/>
      <c r="AN55" s="58"/>
      <c r="AO55" s="47"/>
      <c r="AP55" s="59"/>
    </row>
    <row r="56" spans="2:42">
      <c r="B56" s="63" t="s">
        <v>71</v>
      </c>
      <c r="C56" s="25"/>
      <c r="D56" s="25"/>
      <c r="E56" s="25"/>
      <c r="F56" s="57">
        <f>F47+F54</f>
        <v>86249</v>
      </c>
      <c r="G56" s="3"/>
      <c r="H56" s="58">
        <f>H47+H54</f>
        <v>86402</v>
      </c>
      <c r="I56" s="47"/>
      <c r="J56" s="59">
        <f>J47+J54</f>
        <v>172652</v>
      </c>
      <c r="K56" s="3"/>
      <c r="L56" s="58">
        <f>L47+L54</f>
        <v>98797</v>
      </c>
      <c r="M56" s="47"/>
      <c r="N56" s="59">
        <f>N47+N54</f>
        <v>271448</v>
      </c>
      <c r="P56" s="58">
        <f>P47+P54</f>
        <v>16310</v>
      </c>
      <c r="Q56" s="47"/>
      <c r="R56" s="59">
        <f>R47+R54</f>
        <v>287758</v>
      </c>
      <c r="S56" s="47"/>
      <c r="T56" s="57">
        <f>T47+T54</f>
        <v>101544</v>
      </c>
      <c r="U56" s="3"/>
      <c r="V56" s="58">
        <f>V47+V54</f>
        <v>22961</v>
      </c>
      <c r="W56" s="47"/>
      <c r="X56" s="59">
        <f>X47+X54</f>
        <v>124505</v>
      </c>
      <c r="Y56" s="3"/>
      <c r="Z56" s="58">
        <f>Z47+Z54</f>
        <v>65980</v>
      </c>
      <c r="AA56" s="47"/>
      <c r="AB56" s="59">
        <f>AB47+AB54</f>
        <v>190485</v>
      </c>
      <c r="AD56" s="58">
        <f>AD47+AD54</f>
        <v>31006</v>
      </c>
      <c r="AE56" s="47"/>
      <c r="AF56" s="59">
        <f>AF47+AF54</f>
        <v>221492</v>
      </c>
      <c r="AG56" s="47"/>
      <c r="AH56" s="57">
        <f>AH47+AH54</f>
        <v>109496</v>
      </c>
      <c r="AI56" s="3"/>
      <c r="AJ56" s="58">
        <f>AJ47+AJ54</f>
        <v>66025</v>
      </c>
      <c r="AK56" s="47"/>
      <c r="AL56" s="59">
        <f>AL47+AL54</f>
        <v>175521</v>
      </c>
      <c r="AM56" s="3"/>
      <c r="AN56" s="58">
        <f>AN47+AN54</f>
        <v>-12726</v>
      </c>
      <c r="AO56" s="47"/>
      <c r="AP56" s="59">
        <f>AP47+AP54</f>
        <v>162796</v>
      </c>
    </row>
    <row r="57" spans="2:42">
      <c r="B57" s="36"/>
      <c r="C57" s="53" t="s">
        <v>63</v>
      </c>
      <c r="D57" s="53"/>
      <c r="E57" s="53"/>
      <c r="F57" s="64">
        <v>3651</v>
      </c>
      <c r="G57" s="3"/>
      <c r="H57" s="65">
        <v>8290</v>
      </c>
      <c r="I57" s="39"/>
      <c r="J57" s="66">
        <v>11942</v>
      </c>
      <c r="K57" s="3"/>
      <c r="L57" s="65">
        <v>5736</v>
      </c>
      <c r="M57" s="39"/>
      <c r="N57" s="66">
        <v>17677</v>
      </c>
      <c r="P57" s="65">
        <v>688</v>
      </c>
      <c r="Q57" s="39"/>
      <c r="R57" s="66">
        <v>18366</v>
      </c>
      <c r="S57" s="3"/>
      <c r="T57" s="64">
        <v>30540</v>
      </c>
      <c r="U57" s="3"/>
      <c r="V57" s="65">
        <v>-11233</v>
      </c>
      <c r="W57" s="39"/>
      <c r="X57" s="66">
        <v>19307</v>
      </c>
      <c r="Y57" s="3"/>
      <c r="Z57" s="65">
        <v>19359</v>
      </c>
      <c r="AA57" s="39"/>
      <c r="AB57" s="66">
        <v>38665</v>
      </c>
      <c r="AD57" s="65">
        <v>-5293</v>
      </c>
      <c r="AE57" s="39"/>
      <c r="AF57" s="66">
        <v>33373</v>
      </c>
      <c r="AG57" s="3"/>
      <c r="AH57" s="64">
        <v>37770</v>
      </c>
      <c r="AI57" s="3"/>
      <c r="AJ57" s="65">
        <v>26662</v>
      </c>
      <c r="AK57" s="39"/>
      <c r="AL57" s="66">
        <v>64432</v>
      </c>
      <c r="AM57" s="3"/>
      <c r="AN57" s="65">
        <v>-3109</v>
      </c>
      <c r="AO57" s="39"/>
      <c r="AP57" s="66">
        <v>61324</v>
      </c>
    </row>
    <row r="58" spans="2:42">
      <c r="B58" s="63" t="s">
        <v>29</v>
      </c>
      <c r="C58" s="67"/>
      <c r="D58" s="67"/>
      <c r="E58" s="67"/>
      <c r="F58" s="57">
        <f>F56-F57</f>
        <v>82598</v>
      </c>
      <c r="G58" s="3"/>
      <c r="H58" s="58">
        <f>H56-H57</f>
        <v>78112</v>
      </c>
      <c r="I58" s="47"/>
      <c r="J58" s="59">
        <f>J56-J57</f>
        <v>160710</v>
      </c>
      <c r="K58" s="3"/>
      <c r="L58" s="58">
        <f>L56-L57</f>
        <v>93061</v>
      </c>
      <c r="M58" s="47"/>
      <c r="N58" s="59">
        <f>N56-N57</f>
        <v>253771</v>
      </c>
      <c r="P58" s="58">
        <f>P56-P57</f>
        <v>15622</v>
      </c>
      <c r="Q58" s="47"/>
      <c r="R58" s="59">
        <f>R56-R57</f>
        <v>269392</v>
      </c>
      <c r="S58" s="47"/>
      <c r="T58" s="57">
        <f>T56-T57</f>
        <v>71004</v>
      </c>
      <c r="U58" s="3"/>
      <c r="V58" s="58">
        <f>V56-V57</f>
        <v>34194</v>
      </c>
      <c r="W58" s="47"/>
      <c r="X58" s="59">
        <f>X56-X57</f>
        <v>105198</v>
      </c>
      <c r="Y58" s="3"/>
      <c r="Z58" s="58">
        <f>Z56-Z57</f>
        <v>46621</v>
      </c>
      <c r="AA58" s="47"/>
      <c r="AB58" s="59">
        <f>AB56-AB57</f>
        <v>151820</v>
      </c>
      <c r="AD58" s="58">
        <f>AD56-AD57</f>
        <v>36299</v>
      </c>
      <c r="AE58" s="47"/>
      <c r="AF58" s="59">
        <f>AF56-AF57</f>
        <v>188119</v>
      </c>
      <c r="AG58" s="47"/>
      <c r="AH58" s="57">
        <f>AH56-AH57</f>
        <v>71726</v>
      </c>
      <c r="AI58" s="3"/>
      <c r="AJ58" s="58">
        <f>AJ56-AJ57</f>
        <v>39363</v>
      </c>
      <c r="AK58" s="47"/>
      <c r="AL58" s="59">
        <f>AL56-AL57</f>
        <v>111089</v>
      </c>
      <c r="AM58" s="3"/>
      <c r="AN58" s="58">
        <f>AN56-AN57</f>
        <v>-9617</v>
      </c>
      <c r="AO58" s="47"/>
      <c r="AP58" s="59">
        <f>AP56-AP57</f>
        <v>101472</v>
      </c>
    </row>
    <row r="59" spans="2:42">
      <c r="B59" s="23"/>
      <c r="C59" s="30" t="s">
        <v>30</v>
      </c>
      <c r="D59" s="30"/>
      <c r="E59" s="51"/>
      <c r="F59" s="68">
        <v>0</v>
      </c>
      <c r="G59" s="3"/>
      <c r="H59" s="65">
        <v>0</v>
      </c>
      <c r="I59" s="52"/>
      <c r="J59" s="69">
        <v>0</v>
      </c>
      <c r="K59" s="3"/>
      <c r="L59" s="65">
        <v>0</v>
      </c>
      <c r="M59" s="52"/>
      <c r="N59" s="69">
        <v>0</v>
      </c>
      <c r="P59" s="65">
        <v>0</v>
      </c>
      <c r="Q59" s="52"/>
      <c r="R59" s="69">
        <v>0</v>
      </c>
      <c r="S59" s="3"/>
      <c r="T59" s="68">
        <v>0</v>
      </c>
      <c r="U59" s="3"/>
      <c r="V59" s="65">
        <v>0</v>
      </c>
      <c r="W59" s="52"/>
      <c r="X59" s="69">
        <v>0</v>
      </c>
      <c r="Y59" s="3"/>
      <c r="Z59" s="65">
        <v>0</v>
      </c>
      <c r="AA59" s="52"/>
      <c r="AB59" s="69">
        <v>0</v>
      </c>
      <c r="AD59" s="65">
        <v>0</v>
      </c>
      <c r="AE59" s="52"/>
      <c r="AF59" s="69">
        <v>0</v>
      </c>
      <c r="AG59" s="3"/>
      <c r="AH59" s="68">
        <v>0</v>
      </c>
      <c r="AI59" s="3"/>
      <c r="AJ59" s="65">
        <v>0</v>
      </c>
      <c r="AK59" s="52"/>
      <c r="AL59" s="69">
        <v>0</v>
      </c>
      <c r="AM59" s="3"/>
      <c r="AN59" s="65">
        <v>0</v>
      </c>
      <c r="AO59" s="52"/>
      <c r="AP59" s="69">
        <v>0</v>
      </c>
    </row>
    <row r="60" spans="2:42">
      <c r="B60" s="63" t="s">
        <v>31</v>
      </c>
      <c r="C60" s="51"/>
      <c r="D60" s="51"/>
      <c r="E60" s="51"/>
      <c r="F60" s="57">
        <f>F58+F59</f>
        <v>82598</v>
      </c>
      <c r="G60" s="3"/>
      <c r="H60" s="58">
        <f>H58+H59</f>
        <v>78112</v>
      </c>
      <c r="I60" s="47"/>
      <c r="J60" s="59">
        <f>J58+J59</f>
        <v>160710</v>
      </c>
      <c r="K60" s="3"/>
      <c r="L60" s="58">
        <f>L58+L59</f>
        <v>93061</v>
      </c>
      <c r="M60" s="47"/>
      <c r="N60" s="59">
        <f>N58+N59</f>
        <v>253771</v>
      </c>
      <c r="P60" s="58">
        <f>P58+P59</f>
        <v>15622</v>
      </c>
      <c r="Q60" s="47"/>
      <c r="R60" s="59">
        <f>R58+R59</f>
        <v>269392</v>
      </c>
      <c r="S60" s="47"/>
      <c r="T60" s="57">
        <f>T58+T59</f>
        <v>71004</v>
      </c>
      <c r="U60" s="3"/>
      <c r="V60" s="58">
        <f>V58+V59</f>
        <v>34194</v>
      </c>
      <c r="W60" s="47"/>
      <c r="X60" s="59">
        <f>X58+X59</f>
        <v>105198</v>
      </c>
      <c r="Y60" s="3"/>
      <c r="Z60" s="58">
        <f>Z58+Z59</f>
        <v>46621</v>
      </c>
      <c r="AA60" s="47"/>
      <c r="AB60" s="59">
        <f>AB58+AB59</f>
        <v>151820</v>
      </c>
      <c r="AD60" s="58">
        <f>AD58+AD59</f>
        <v>36299</v>
      </c>
      <c r="AE60" s="47"/>
      <c r="AF60" s="59">
        <f>AF58+AF59</f>
        <v>188119</v>
      </c>
      <c r="AG60" s="47"/>
      <c r="AH60" s="57">
        <f>AH58+AH59</f>
        <v>71726</v>
      </c>
      <c r="AI60" s="3"/>
      <c r="AJ60" s="58">
        <f>AJ58+AJ59</f>
        <v>39363</v>
      </c>
      <c r="AK60" s="47"/>
      <c r="AL60" s="59">
        <f>AL58+AL59</f>
        <v>111089</v>
      </c>
      <c r="AM60" s="3"/>
      <c r="AN60" s="58">
        <f>AN58+AN59</f>
        <v>-9617</v>
      </c>
      <c r="AO60" s="47"/>
      <c r="AP60" s="59">
        <f>AP58+AP59</f>
        <v>101472</v>
      </c>
    </row>
    <row r="61" spans="2:42">
      <c r="B61" s="63"/>
      <c r="C61" s="30" t="s">
        <v>32</v>
      </c>
      <c r="D61" s="30"/>
      <c r="E61" s="51"/>
      <c r="F61" s="64">
        <v>13307</v>
      </c>
      <c r="G61" s="3"/>
      <c r="H61" s="65">
        <v>12776</v>
      </c>
      <c r="I61" s="39"/>
      <c r="J61" s="66">
        <v>26083</v>
      </c>
      <c r="K61" s="3"/>
      <c r="L61" s="65">
        <v>15551</v>
      </c>
      <c r="M61" s="39"/>
      <c r="N61" s="66">
        <v>41634</v>
      </c>
      <c r="P61" s="65">
        <v>1918</v>
      </c>
      <c r="Q61" s="39"/>
      <c r="R61" s="66">
        <v>43551</v>
      </c>
      <c r="S61" s="3"/>
      <c r="T61" s="64">
        <v>12055</v>
      </c>
      <c r="U61" s="3"/>
      <c r="V61" s="65">
        <v>7156</v>
      </c>
      <c r="W61" s="39"/>
      <c r="X61" s="66">
        <v>19210</v>
      </c>
      <c r="Y61" s="3"/>
      <c r="Z61" s="65">
        <v>6977</v>
      </c>
      <c r="AA61" s="39"/>
      <c r="AB61" s="66">
        <v>26188</v>
      </c>
      <c r="AD61" s="65">
        <v>5601</v>
      </c>
      <c r="AE61" s="39"/>
      <c r="AF61" s="66">
        <v>31789</v>
      </c>
      <c r="AG61" s="3"/>
      <c r="AH61" s="64">
        <v>10811</v>
      </c>
      <c r="AI61" s="3"/>
      <c r="AJ61" s="65">
        <v>4653</v>
      </c>
      <c r="AK61" s="39"/>
      <c r="AL61" s="66">
        <v>15464</v>
      </c>
      <c r="AM61" s="3"/>
      <c r="AN61" s="65">
        <v>-1400</v>
      </c>
      <c r="AO61" s="39"/>
      <c r="AP61" s="66">
        <v>14064</v>
      </c>
    </row>
    <row r="62" spans="2:42">
      <c r="B62" s="63" t="s">
        <v>33</v>
      </c>
      <c r="C62" s="25"/>
      <c r="D62" s="25"/>
      <c r="E62" s="25"/>
      <c r="F62" s="57">
        <f>F60-F61</f>
        <v>69291</v>
      </c>
      <c r="G62" s="3"/>
      <c r="H62" s="58">
        <f>H60-H61</f>
        <v>65336</v>
      </c>
      <c r="I62" s="47"/>
      <c r="J62" s="59">
        <f>J60-J61</f>
        <v>134627</v>
      </c>
      <c r="K62" s="3"/>
      <c r="L62" s="58">
        <f>L60-L61</f>
        <v>77510</v>
      </c>
      <c r="M62" s="47"/>
      <c r="N62" s="59">
        <f>N60-N61</f>
        <v>212137</v>
      </c>
      <c r="P62" s="58">
        <f>P60-P61</f>
        <v>13704</v>
      </c>
      <c r="Q62" s="47"/>
      <c r="R62" s="59">
        <f>R60-R61</f>
        <v>225841</v>
      </c>
      <c r="S62" s="47"/>
      <c r="T62" s="57">
        <f>T60-T61</f>
        <v>58949</v>
      </c>
      <c r="U62" s="3"/>
      <c r="V62" s="58">
        <f>V60-V61</f>
        <v>27038</v>
      </c>
      <c r="W62" s="47"/>
      <c r="X62" s="59">
        <f>X60-X61</f>
        <v>85988</v>
      </c>
      <c r="Y62" s="3"/>
      <c r="Z62" s="58">
        <f>Z60-Z61</f>
        <v>39644</v>
      </c>
      <c r="AA62" s="47"/>
      <c r="AB62" s="59">
        <f>AB60-AB61</f>
        <v>125632</v>
      </c>
      <c r="AD62" s="58">
        <f>AD60-AD61</f>
        <v>30698</v>
      </c>
      <c r="AE62" s="47"/>
      <c r="AF62" s="59">
        <f>AF60-AF61</f>
        <v>156330</v>
      </c>
      <c r="AG62" s="47"/>
      <c r="AH62" s="57">
        <f>AH60-AH61</f>
        <v>60915</v>
      </c>
      <c r="AI62" s="3"/>
      <c r="AJ62" s="58">
        <f>AJ60-AJ61</f>
        <v>34710</v>
      </c>
      <c r="AK62" s="47"/>
      <c r="AL62" s="59">
        <f>AL60-AL61</f>
        <v>95625</v>
      </c>
      <c r="AM62" s="3"/>
      <c r="AN62" s="58">
        <f>AN60-AN61</f>
        <v>-8217</v>
      </c>
      <c r="AO62" s="47"/>
      <c r="AP62" s="59">
        <f>AP60-AP61</f>
        <v>87408</v>
      </c>
    </row>
    <row r="63" spans="2:42">
      <c r="B63" s="53"/>
      <c r="C63" s="53" t="s">
        <v>65</v>
      </c>
      <c r="D63" s="53"/>
      <c r="E63" s="53"/>
      <c r="F63" s="37">
        <v>0</v>
      </c>
      <c r="G63" s="3"/>
      <c r="H63" s="65">
        <v>0</v>
      </c>
      <c r="I63" s="39"/>
      <c r="J63" s="40">
        <v>0</v>
      </c>
      <c r="K63" s="3"/>
      <c r="L63" s="65">
        <v>0</v>
      </c>
      <c r="M63" s="39"/>
      <c r="N63" s="40">
        <v>0</v>
      </c>
      <c r="P63" s="65">
        <v>0</v>
      </c>
      <c r="Q63" s="39"/>
      <c r="R63" s="40">
        <v>0</v>
      </c>
      <c r="S63" s="3"/>
      <c r="T63" s="37">
        <v>2319</v>
      </c>
      <c r="U63" s="3"/>
      <c r="V63" s="65">
        <v>6956</v>
      </c>
      <c r="W63" s="39"/>
      <c r="X63" s="40">
        <v>9275</v>
      </c>
      <c r="Y63" s="3"/>
      <c r="Z63" s="65">
        <v>12016</v>
      </c>
      <c r="AA63" s="39"/>
      <c r="AB63" s="40">
        <v>21291</v>
      </c>
      <c r="AD63" s="65">
        <v>17306</v>
      </c>
      <c r="AE63" s="39"/>
      <c r="AF63" s="40">
        <v>38597</v>
      </c>
      <c r="AG63" s="3"/>
      <c r="AH63" s="37">
        <v>17306</v>
      </c>
      <c r="AI63" s="3"/>
      <c r="AJ63" s="65">
        <v>17306</v>
      </c>
      <c r="AK63" s="39"/>
      <c r="AL63" s="40">
        <v>34613</v>
      </c>
      <c r="AM63" s="3"/>
      <c r="AN63" s="65">
        <v>17306</v>
      </c>
      <c r="AO63" s="39"/>
      <c r="AP63" s="40">
        <v>51919</v>
      </c>
    </row>
    <row r="64" spans="2:42" ht="13.5" thickBot="1">
      <c r="B64" s="70" t="s">
        <v>56</v>
      </c>
      <c r="C64" s="56"/>
      <c r="D64" s="56"/>
      <c r="E64" s="56"/>
      <c r="F64" s="71">
        <f>F62-F63</f>
        <v>69291</v>
      </c>
      <c r="G64" s="33"/>
      <c r="H64" s="72">
        <f>H62-H63</f>
        <v>65336</v>
      </c>
      <c r="I64" s="73"/>
      <c r="J64" s="74">
        <f>J62-J63</f>
        <v>134627</v>
      </c>
      <c r="K64" s="33"/>
      <c r="L64" s="72">
        <f>L62-L63</f>
        <v>77510</v>
      </c>
      <c r="M64" s="73"/>
      <c r="N64" s="74">
        <f>N62-N63</f>
        <v>212137</v>
      </c>
      <c r="P64" s="72">
        <f>P62-P63</f>
        <v>13704</v>
      </c>
      <c r="Q64" s="73"/>
      <c r="R64" s="74">
        <f>R62-R63</f>
        <v>225841</v>
      </c>
      <c r="S64" s="73"/>
      <c r="T64" s="71">
        <f>T62-T63</f>
        <v>56630</v>
      </c>
      <c r="U64" s="33"/>
      <c r="V64" s="72">
        <f>V62-V63</f>
        <v>20082</v>
      </c>
      <c r="W64" s="73"/>
      <c r="X64" s="74">
        <f>X62-X63</f>
        <v>76713</v>
      </c>
      <c r="Y64" s="33"/>
      <c r="Z64" s="72">
        <f>Z62-Z63</f>
        <v>27628</v>
      </c>
      <c r="AA64" s="73"/>
      <c r="AB64" s="74">
        <f>AB62-AB63</f>
        <v>104341</v>
      </c>
      <c r="AD64" s="72">
        <f>AD62-AD63</f>
        <v>13392</v>
      </c>
      <c r="AE64" s="73"/>
      <c r="AF64" s="74">
        <f>AF62-AF63</f>
        <v>117733</v>
      </c>
      <c r="AG64" s="73"/>
      <c r="AH64" s="71">
        <f>AH62-AH63</f>
        <v>43609</v>
      </c>
      <c r="AI64" s="33"/>
      <c r="AJ64" s="72">
        <f>AJ62-AJ63</f>
        <v>17404</v>
      </c>
      <c r="AK64" s="73"/>
      <c r="AL64" s="74">
        <f>AL62-AL63</f>
        <v>61012</v>
      </c>
      <c r="AM64" s="33"/>
      <c r="AN64" s="72">
        <f>AN62-AN63</f>
        <v>-25523</v>
      </c>
      <c r="AO64" s="73"/>
      <c r="AP64" s="74">
        <f>AP62-AP63</f>
        <v>35489</v>
      </c>
    </row>
    <row r="65" spans="2:42" ht="13.5" thickTop="1">
      <c r="B65" s="49"/>
      <c r="C65" s="25"/>
      <c r="D65" s="25"/>
      <c r="E65" s="25"/>
      <c r="F65" s="37"/>
      <c r="G65" s="3"/>
      <c r="H65" s="27"/>
      <c r="I65" s="39"/>
      <c r="J65" s="40"/>
      <c r="K65" s="3"/>
      <c r="L65" s="27"/>
      <c r="M65" s="39"/>
      <c r="N65" s="40"/>
      <c r="P65" s="27"/>
      <c r="Q65" s="39"/>
      <c r="R65" s="40"/>
      <c r="S65" s="3"/>
      <c r="T65" s="37"/>
      <c r="U65" s="3"/>
      <c r="V65" s="27"/>
      <c r="W65" s="39"/>
      <c r="X65" s="40"/>
      <c r="Y65" s="3"/>
      <c r="Z65" s="27"/>
      <c r="AA65" s="39"/>
      <c r="AB65" s="40"/>
      <c r="AD65" s="27"/>
      <c r="AE65" s="39"/>
      <c r="AF65" s="40"/>
      <c r="AG65" s="3"/>
      <c r="AH65" s="37"/>
      <c r="AI65" s="3"/>
      <c r="AJ65" s="27"/>
      <c r="AK65" s="39"/>
      <c r="AL65" s="40"/>
      <c r="AM65" s="3"/>
      <c r="AN65" s="27"/>
      <c r="AO65" s="39"/>
      <c r="AP65" s="40"/>
    </row>
    <row r="66" spans="2:42">
      <c r="B66" s="63" t="s">
        <v>34</v>
      </c>
      <c r="C66" s="25"/>
      <c r="D66" s="25"/>
      <c r="E66" s="25"/>
      <c r="F66" s="37">
        <v>114852</v>
      </c>
      <c r="G66" s="3"/>
      <c r="H66" s="27">
        <v>114238</v>
      </c>
      <c r="I66" s="39"/>
      <c r="J66" s="40">
        <v>114545</v>
      </c>
      <c r="K66" s="3"/>
      <c r="L66" s="27">
        <v>114407</v>
      </c>
      <c r="M66" s="39"/>
      <c r="N66" s="40">
        <v>114499</v>
      </c>
      <c r="P66" s="27">
        <v>114437</v>
      </c>
      <c r="Q66" s="39"/>
      <c r="R66" s="40">
        <v>114483</v>
      </c>
      <c r="S66" s="3"/>
      <c r="T66" s="37">
        <v>114491</v>
      </c>
      <c r="U66" s="3"/>
      <c r="V66" s="27">
        <v>114627</v>
      </c>
      <c r="W66" s="39"/>
      <c r="X66" s="40">
        <v>114538</v>
      </c>
      <c r="Y66" s="3"/>
      <c r="Z66" s="27">
        <v>114804</v>
      </c>
      <c r="AA66" s="39"/>
      <c r="AB66" s="40">
        <v>114628</v>
      </c>
      <c r="AD66" s="27">
        <v>114687</v>
      </c>
      <c r="AE66" s="39"/>
      <c r="AF66" s="40">
        <v>114643</v>
      </c>
      <c r="AG66" s="3"/>
      <c r="AH66" s="37">
        <v>114714</v>
      </c>
      <c r="AI66" s="3"/>
      <c r="AJ66" s="27">
        <v>114503</v>
      </c>
      <c r="AK66" s="39"/>
      <c r="AL66" s="40">
        <v>114608</v>
      </c>
      <c r="AM66" s="3"/>
      <c r="AN66" s="27">
        <v>113934</v>
      </c>
      <c r="AO66" s="39"/>
      <c r="AP66" s="40">
        <v>114381</v>
      </c>
    </row>
    <row r="67" spans="2:42">
      <c r="B67" s="63" t="s">
        <v>60</v>
      </c>
      <c r="C67" s="30"/>
      <c r="D67" s="30"/>
      <c r="E67" s="30"/>
      <c r="F67" s="75"/>
      <c r="G67" s="3"/>
      <c r="H67" s="27"/>
      <c r="I67" s="76"/>
      <c r="J67" s="77"/>
      <c r="K67" s="3"/>
      <c r="L67" s="27"/>
      <c r="M67" s="76"/>
      <c r="N67" s="77"/>
      <c r="P67" s="27"/>
      <c r="Q67" s="76"/>
      <c r="R67" s="77"/>
      <c r="S67" s="3"/>
      <c r="T67" s="75"/>
      <c r="U67" s="3"/>
      <c r="V67" s="27"/>
      <c r="W67" s="76"/>
      <c r="X67" s="77"/>
      <c r="Y67" s="3"/>
      <c r="Z67" s="27"/>
      <c r="AA67" s="76"/>
      <c r="AB67" s="77"/>
      <c r="AD67" s="27"/>
      <c r="AE67" s="76"/>
      <c r="AF67" s="77"/>
      <c r="AG67" s="3"/>
      <c r="AH67" s="75"/>
      <c r="AI67" s="3"/>
      <c r="AJ67" s="27"/>
      <c r="AK67" s="76"/>
      <c r="AL67" s="77"/>
      <c r="AM67" s="3"/>
      <c r="AN67" s="27"/>
      <c r="AO67" s="76"/>
      <c r="AP67" s="77"/>
    </row>
    <row r="68" spans="2:42">
      <c r="B68" s="63"/>
      <c r="C68" s="30" t="s">
        <v>72</v>
      </c>
      <c r="D68" s="30"/>
      <c r="E68" s="30"/>
      <c r="F68" s="26"/>
      <c r="G68" s="3"/>
      <c r="H68" s="27"/>
      <c r="I68" s="3"/>
      <c r="J68" s="28"/>
      <c r="K68" s="3"/>
      <c r="L68" s="27"/>
      <c r="M68" s="3"/>
      <c r="N68" s="28"/>
      <c r="P68" s="78"/>
      <c r="Q68" s="3"/>
      <c r="R68" s="79"/>
      <c r="S68" s="3"/>
      <c r="T68" s="26"/>
      <c r="U68" s="3"/>
      <c r="V68" s="27"/>
      <c r="W68" s="3"/>
      <c r="X68" s="28"/>
      <c r="Y68" s="3"/>
      <c r="Z68" s="27"/>
      <c r="AA68" s="3"/>
      <c r="AB68" s="28"/>
      <c r="AD68" s="78"/>
      <c r="AE68" s="3"/>
      <c r="AF68" s="79"/>
      <c r="AG68" s="3"/>
      <c r="AH68" s="26"/>
      <c r="AI68" s="3"/>
      <c r="AJ68" s="27"/>
      <c r="AK68" s="3"/>
      <c r="AL68" s="28"/>
      <c r="AM68" s="3"/>
      <c r="AN68" s="27"/>
      <c r="AO68" s="3"/>
      <c r="AP68" s="28"/>
    </row>
    <row r="69" spans="2:42">
      <c r="B69" s="49"/>
      <c r="C69" s="30"/>
      <c r="D69" s="30" t="s">
        <v>61</v>
      </c>
      <c r="E69" s="30"/>
      <c r="F69" s="80">
        <v>0.6</v>
      </c>
      <c r="G69" s="3"/>
      <c r="H69" s="81">
        <v>0.56999999999999995</v>
      </c>
      <c r="I69" s="82"/>
      <c r="J69" s="83">
        <v>1.18</v>
      </c>
      <c r="K69" s="3"/>
      <c r="L69" s="81">
        <v>0.68</v>
      </c>
      <c r="M69" s="82"/>
      <c r="N69" s="83">
        <v>1.85</v>
      </c>
      <c r="P69" s="81">
        <v>0.12</v>
      </c>
      <c r="Q69" s="82"/>
      <c r="R69" s="83">
        <v>1.97</v>
      </c>
      <c r="S69" s="3"/>
      <c r="T69" s="80">
        <v>0.49</v>
      </c>
      <c r="U69" s="3"/>
      <c r="V69" s="81">
        <v>0.18</v>
      </c>
      <c r="W69" s="82"/>
      <c r="X69" s="83">
        <v>0.67</v>
      </c>
      <c r="Y69" s="3"/>
      <c r="Z69" s="81">
        <v>0.24</v>
      </c>
      <c r="AA69" s="82"/>
      <c r="AB69" s="83">
        <v>0.91</v>
      </c>
      <c r="AD69" s="81">
        <v>0.12</v>
      </c>
      <c r="AE69" s="82"/>
      <c r="AF69" s="83">
        <v>1.03</v>
      </c>
      <c r="AG69" s="3"/>
      <c r="AH69" s="80">
        <v>0.38</v>
      </c>
      <c r="AI69" s="3"/>
      <c r="AJ69" s="81">
        <v>0.15</v>
      </c>
      <c r="AK69" s="82"/>
      <c r="AL69" s="83">
        <v>0.53</v>
      </c>
      <c r="AM69" s="3"/>
      <c r="AN69" s="81">
        <v>-0.22</v>
      </c>
      <c r="AO69" s="82"/>
      <c r="AP69" s="83">
        <v>0.31</v>
      </c>
    </row>
    <row r="70" spans="2:42">
      <c r="B70" s="49"/>
      <c r="C70" s="30" t="s">
        <v>35</v>
      </c>
      <c r="D70" s="30"/>
      <c r="E70" s="30"/>
      <c r="F70" s="84">
        <v>0</v>
      </c>
      <c r="G70" s="3"/>
      <c r="H70" s="85">
        <v>0</v>
      </c>
      <c r="I70" s="86"/>
      <c r="J70" s="87">
        <v>0</v>
      </c>
      <c r="K70" s="3"/>
      <c r="L70" s="85">
        <v>0</v>
      </c>
      <c r="M70" s="86"/>
      <c r="N70" s="87">
        <v>0</v>
      </c>
      <c r="P70" s="85">
        <v>0</v>
      </c>
      <c r="Q70" s="86"/>
      <c r="R70" s="87">
        <v>0</v>
      </c>
      <c r="S70" s="3"/>
      <c r="T70" s="84">
        <v>0</v>
      </c>
      <c r="U70" s="3"/>
      <c r="V70" s="85">
        <v>0</v>
      </c>
      <c r="W70" s="86"/>
      <c r="X70" s="87">
        <v>0</v>
      </c>
      <c r="Y70" s="3"/>
      <c r="Z70" s="85">
        <v>0</v>
      </c>
      <c r="AA70" s="86"/>
      <c r="AB70" s="87">
        <v>0</v>
      </c>
      <c r="AD70" s="85">
        <v>0</v>
      </c>
      <c r="AE70" s="86"/>
      <c r="AF70" s="87">
        <v>0</v>
      </c>
      <c r="AG70" s="3"/>
      <c r="AH70" s="84">
        <v>0</v>
      </c>
      <c r="AI70" s="3"/>
      <c r="AJ70" s="85">
        <v>0</v>
      </c>
      <c r="AK70" s="86"/>
      <c r="AL70" s="87">
        <v>0</v>
      </c>
      <c r="AM70" s="3"/>
      <c r="AN70" s="85">
        <v>0</v>
      </c>
      <c r="AO70" s="86"/>
      <c r="AP70" s="87">
        <v>0</v>
      </c>
    </row>
    <row r="71" spans="2:42">
      <c r="B71" s="49"/>
      <c r="C71" s="30" t="s">
        <v>56</v>
      </c>
      <c r="D71" s="30"/>
      <c r="E71" s="30"/>
      <c r="F71" s="88">
        <f>F69+F70</f>
        <v>0.6</v>
      </c>
      <c r="G71" s="3"/>
      <c r="H71" s="89">
        <f>H69+H70</f>
        <v>0.56999999999999995</v>
      </c>
      <c r="I71" s="90"/>
      <c r="J71" s="91">
        <f>J69+J70</f>
        <v>1.18</v>
      </c>
      <c r="K71" s="3"/>
      <c r="L71" s="89">
        <f>L69+L70</f>
        <v>0.68</v>
      </c>
      <c r="M71" s="90"/>
      <c r="N71" s="91">
        <f>N69+N70</f>
        <v>1.85</v>
      </c>
      <c r="P71" s="89">
        <f>P69+P70</f>
        <v>0.12</v>
      </c>
      <c r="Q71" s="90"/>
      <c r="R71" s="91">
        <f>R69+R70</f>
        <v>1.97</v>
      </c>
      <c r="S71" s="90"/>
      <c r="T71" s="88">
        <f>T69+T70</f>
        <v>0.49</v>
      </c>
      <c r="U71" s="3"/>
      <c r="V71" s="89">
        <f>V69+V70</f>
        <v>0.18</v>
      </c>
      <c r="W71" s="90"/>
      <c r="X71" s="91">
        <f>X69+X70</f>
        <v>0.67</v>
      </c>
      <c r="Y71" s="3"/>
      <c r="Z71" s="89">
        <f>Z69+Z70</f>
        <v>0.24</v>
      </c>
      <c r="AA71" s="90"/>
      <c r="AB71" s="91">
        <f>AB69+AB70</f>
        <v>0.91</v>
      </c>
      <c r="AD71" s="89">
        <f>AD69+AD70</f>
        <v>0.12</v>
      </c>
      <c r="AE71" s="90"/>
      <c r="AF71" s="91">
        <f>AF69+AF70</f>
        <v>1.03</v>
      </c>
      <c r="AG71" s="90"/>
      <c r="AH71" s="88">
        <f>AH69+AH70</f>
        <v>0.38</v>
      </c>
      <c r="AI71" s="3"/>
      <c r="AJ71" s="89">
        <f>AJ69+AJ70</f>
        <v>0.15</v>
      </c>
      <c r="AK71" s="90"/>
      <c r="AL71" s="91">
        <f>AL69+AL70</f>
        <v>0.53</v>
      </c>
      <c r="AM71" s="3"/>
      <c r="AN71" s="89">
        <f>AN69+AN70</f>
        <v>-0.22</v>
      </c>
      <c r="AO71" s="90"/>
      <c r="AP71" s="91">
        <f>AP69+AP70</f>
        <v>0.31</v>
      </c>
    </row>
    <row r="72" spans="2:42">
      <c r="B72" s="49"/>
      <c r="C72" s="30"/>
      <c r="D72" s="30"/>
      <c r="E72" s="30"/>
      <c r="F72" s="26"/>
      <c r="G72" s="3"/>
      <c r="H72" s="27"/>
      <c r="I72" s="3"/>
      <c r="J72" s="28"/>
      <c r="K72" s="3"/>
      <c r="L72" s="27"/>
      <c r="M72" s="3"/>
      <c r="N72" s="28"/>
      <c r="P72" s="27"/>
      <c r="Q72" s="3"/>
      <c r="R72" s="28"/>
      <c r="S72" s="3"/>
      <c r="T72" s="26"/>
      <c r="U72" s="3"/>
      <c r="V72" s="27"/>
      <c r="W72" s="3"/>
      <c r="X72" s="28"/>
      <c r="Y72" s="3"/>
      <c r="Z72" s="27"/>
      <c r="AA72" s="3"/>
      <c r="AB72" s="28"/>
      <c r="AD72" s="27"/>
      <c r="AE72" s="3"/>
      <c r="AF72" s="28"/>
      <c r="AG72" s="3"/>
      <c r="AH72" s="26"/>
      <c r="AI72" s="3"/>
      <c r="AJ72" s="27"/>
      <c r="AK72" s="3"/>
      <c r="AL72" s="28"/>
      <c r="AM72" s="3"/>
      <c r="AN72" s="27"/>
      <c r="AO72" s="3"/>
      <c r="AP72" s="28"/>
    </row>
    <row r="73" spans="2:42">
      <c r="B73" s="63" t="s">
        <v>36</v>
      </c>
      <c r="C73" s="25"/>
      <c r="D73" s="25"/>
      <c r="E73" s="25"/>
      <c r="F73" s="37">
        <v>115688</v>
      </c>
      <c r="G73" s="3"/>
      <c r="H73" s="27">
        <v>114934</v>
      </c>
      <c r="I73" s="39"/>
      <c r="J73" s="40">
        <v>115300</v>
      </c>
      <c r="K73" s="3"/>
      <c r="L73" s="27">
        <v>115184</v>
      </c>
      <c r="M73" s="39"/>
      <c r="N73" s="40">
        <v>115249</v>
      </c>
      <c r="P73" s="27">
        <v>115274</v>
      </c>
      <c r="Q73" s="39"/>
      <c r="R73" s="40">
        <v>115245</v>
      </c>
      <c r="S73" s="3"/>
      <c r="T73" s="37">
        <v>115591</v>
      </c>
      <c r="U73" s="3"/>
      <c r="V73" s="27">
        <v>115903</v>
      </c>
      <c r="W73" s="39"/>
      <c r="X73" s="40">
        <v>115721</v>
      </c>
      <c r="Y73" s="3"/>
      <c r="Z73" s="27">
        <v>115766</v>
      </c>
      <c r="AA73" s="39"/>
      <c r="AB73" s="40">
        <v>115697</v>
      </c>
      <c r="AD73" s="27">
        <v>115765</v>
      </c>
      <c r="AE73" s="39"/>
      <c r="AF73" s="40">
        <v>115704</v>
      </c>
      <c r="AG73" s="3"/>
      <c r="AH73" s="37">
        <v>115877</v>
      </c>
      <c r="AI73" s="3"/>
      <c r="AJ73" s="27">
        <v>115629</v>
      </c>
      <c r="AK73" s="39"/>
      <c r="AL73" s="40">
        <v>115748</v>
      </c>
      <c r="AM73" s="3"/>
      <c r="AN73" s="27">
        <v>113934</v>
      </c>
      <c r="AO73" s="39"/>
      <c r="AP73" s="40">
        <v>115325</v>
      </c>
    </row>
    <row r="74" spans="2:42">
      <c r="B74" s="63" t="s">
        <v>62</v>
      </c>
      <c r="C74" s="30"/>
      <c r="D74" s="30"/>
      <c r="E74" s="30"/>
      <c r="F74" s="92"/>
      <c r="G74" s="3"/>
      <c r="H74" s="27"/>
      <c r="I74" s="93"/>
      <c r="J74" s="94"/>
      <c r="K74" s="3"/>
      <c r="L74" s="27"/>
      <c r="M74" s="93"/>
      <c r="N74" s="94"/>
      <c r="P74" s="27"/>
      <c r="Q74" s="93"/>
      <c r="R74" s="94"/>
      <c r="S74" s="3"/>
      <c r="T74" s="92"/>
      <c r="U74" s="3"/>
      <c r="V74" s="27"/>
      <c r="W74" s="93"/>
      <c r="X74" s="94"/>
      <c r="Y74" s="3"/>
      <c r="Z74" s="27"/>
      <c r="AA74" s="93"/>
      <c r="AB74" s="94"/>
      <c r="AD74" s="27"/>
      <c r="AE74" s="93"/>
      <c r="AF74" s="94"/>
      <c r="AG74" s="3"/>
      <c r="AH74" s="92"/>
      <c r="AI74" s="3"/>
      <c r="AJ74" s="27"/>
      <c r="AK74" s="93"/>
      <c r="AL74" s="94"/>
      <c r="AM74" s="3"/>
      <c r="AN74" s="27"/>
      <c r="AO74" s="93"/>
      <c r="AP74" s="94"/>
    </row>
    <row r="75" spans="2:42">
      <c r="B75" s="63"/>
      <c r="C75" s="30" t="s">
        <v>73</v>
      </c>
      <c r="D75" s="30"/>
      <c r="E75" s="30"/>
      <c r="F75" s="26"/>
      <c r="G75" s="3"/>
      <c r="H75" s="27"/>
      <c r="I75" s="3"/>
      <c r="J75" s="28"/>
      <c r="K75" s="3"/>
      <c r="L75" s="27"/>
      <c r="M75" s="3"/>
      <c r="N75" s="28"/>
      <c r="P75" s="27"/>
      <c r="Q75" s="3"/>
      <c r="R75" s="28"/>
      <c r="S75" s="3"/>
      <c r="T75" s="26"/>
      <c r="U75" s="3"/>
      <c r="V75" s="27"/>
      <c r="W75" s="3"/>
      <c r="X75" s="28"/>
      <c r="Y75" s="3"/>
      <c r="Z75" s="27"/>
      <c r="AA75" s="3"/>
      <c r="AB75" s="28"/>
      <c r="AD75" s="27"/>
      <c r="AE75" s="3"/>
      <c r="AF75" s="28"/>
      <c r="AG75" s="3"/>
      <c r="AH75" s="26"/>
      <c r="AI75" s="3"/>
      <c r="AJ75" s="27"/>
      <c r="AK75" s="3"/>
      <c r="AL75" s="28"/>
      <c r="AM75" s="3"/>
      <c r="AN75" s="27"/>
      <c r="AO75" s="3"/>
      <c r="AP75" s="28"/>
    </row>
    <row r="76" spans="2:42">
      <c r="B76" s="49"/>
      <c r="C76" s="30"/>
      <c r="D76" s="30" t="s">
        <v>61</v>
      </c>
      <c r="E76" s="30"/>
      <c r="F76" s="95">
        <v>0.59</v>
      </c>
      <c r="G76" s="3"/>
      <c r="H76" s="81">
        <v>0.56000000000000005</v>
      </c>
      <c r="I76" s="96"/>
      <c r="J76" s="97">
        <v>1.1499999999999999</v>
      </c>
      <c r="K76" s="3"/>
      <c r="L76" s="81">
        <v>0.66</v>
      </c>
      <c r="M76" s="96"/>
      <c r="N76" s="97">
        <v>1.81</v>
      </c>
      <c r="P76" s="81">
        <v>0.12</v>
      </c>
      <c r="Q76" s="96"/>
      <c r="R76" s="97">
        <v>1.93</v>
      </c>
      <c r="S76" s="3"/>
      <c r="T76" s="95">
        <v>0.48</v>
      </c>
      <c r="U76" s="3"/>
      <c r="V76" s="81">
        <v>0.17</v>
      </c>
      <c r="W76" s="96"/>
      <c r="X76" s="97">
        <v>0.65</v>
      </c>
      <c r="Y76" s="3"/>
      <c r="Z76" s="81">
        <v>0.24</v>
      </c>
      <c r="AA76" s="96"/>
      <c r="AB76" s="97">
        <v>0.89</v>
      </c>
      <c r="AD76" s="81">
        <v>0.11</v>
      </c>
      <c r="AE76" s="96"/>
      <c r="AF76" s="97">
        <v>1</v>
      </c>
      <c r="AG76" s="3"/>
      <c r="AH76" s="95">
        <v>0.37</v>
      </c>
      <c r="AI76" s="3"/>
      <c r="AJ76" s="81">
        <v>0.15</v>
      </c>
      <c r="AK76" s="96"/>
      <c r="AL76" s="97">
        <v>0.52</v>
      </c>
      <c r="AM76" s="3"/>
      <c r="AN76" s="81">
        <v>-0.22</v>
      </c>
      <c r="AO76" s="96"/>
      <c r="AP76" s="97">
        <v>0.3</v>
      </c>
    </row>
    <row r="77" spans="2:42">
      <c r="B77" s="49"/>
      <c r="C77" s="30" t="s">
        <v>35</v>
      </c>
      <c r="D77" s="30"/>
      <c r="E77" s="30"/>
      <c r="F77" s="84">
        <v>0</v>
      </c>
      <c r="G77" s="3"/>
      <c r="H77" s="85">
        <v>0</v>
      </c>
      <c r="I77" s="86"/>
      <c r="J77" s="87">
        <v>0</v>
      </c>
      <c r="K77" s="3"/>
      <c r="L77" s="85">
        <v>0</v>
      </c>
      <c r="M77" s="86"/>
      <c r="N77" s="87">
        <v>0</v>
      </c>
      <c r="P77" s="85">
        <v>0</v>
      </c>
      <c r="Q77" s="86"/>
      <c r="R77" s="87">
        <v>0</v>
      </c>
      <c r="S77" s="3"/>
      <c r="T77" s="84">
        <v>0</v>
      </c>
      <c r="U77" s="3"/>
      <c r="V77" s="85">
        <v>0</v>
      </c>
      <c r="W77" s="86"/>
      <c r="X77" s="87">
        <v>0</v>
      </c>
      <c r="Y77" s="3"/>
      <c r="Z77" s="85">
        <v>0</v>
      </c>
      <c r="AA77" s="86"/>
      <c r="AB77" s="87">
        <v>0</v>
      </c>
      <c r="AD77" s="85">
        <v>0</v>
      </c>
      <c r="AE77" s="86"/>
      <c r="AF77" s="87">
        <v>0</v>
      </c>
      <c r="AG77" s="3"/>
      <c r="AH77" s="84">
        <v>0</v>
      </c>
      <c r="AI77" s="3"/>
      <c r="AJ77" s="85">
        <v>0</v>
      </c>
      <c r="AK77" s="86"/>
      <c r="AL77" s="87">
        <v>0</v>
      </c>
      <c r="AM77" s="3"/>
      <c r="AN77" s="85">
        <v>0</v>
      </c>
      <c r="AO77" s="86"/>
      <c r="AP77" s="87">
        <v>0</v>
      </c>
    </row>
    <row r="78" spans="2:42">
      <c r="B78" s="49"/>
      <c r="C78" s="30" t="s">
        <v>56</v>
      </c>
      <c r="D78" s="30"/>
      <c r="E78" s="30"/>
      <c r="F78" s="88">
        <f>F76+F77</f>
        <v>0.59</v>
      </c>
      <c r="G78" s="3"/>
      <c r="H78" s="89">
        <f>H76+H77</f>
        <v>0.56000000000000005</v>
      </c>
      <c r="I78" s="90"/>
      <c r="J78" s="91">
        <f>J76+J77</f>
        <v>1.1499999999999999</v>
      </c>
      <c r="K78" s="3"/>
      <c r="L78" s="89">
        <f>L76+L77</f>
        <v>0.66</v>
      </c>
      <c r="M78" s="90"/>
      <c r="N78" s="91">
        <f>N76+N77</f>
        <v>1.81</v>
      </c>
      <c r="P78" s="89">
        <f>P76+P77</f>
        <v>0.12</v>
      </c>
      <c r="Q78" s="90"/>
      <c r="R78" s="91">
        <f>R76+R77</f>
        <v>1.93</v>
      </c>
      <c r="S78" s="90"/>
      <c r="T78" s="88">
        <f>T76+T77</f>
        <v>0.48</v>
      </c>
      <c r="U78" s="3"/>
      <c r="V78" s="89">
        <f>V76+V77</f>
        <v>0.17</v>
      </c>
      <c r="W78" s="90"/>
      <c r="X78" s="91">
        <f>X76+X77</f>
        <v>0.65</v>
      </c>
      <c r="Y78" s="3"/>
      <c r="Z78" s="89">
        <f>Z76+Z77</f>
        <v>0.24</v>
      </c>
      <c r="AA78" s="90"/>
      <c r="AB78" s="91">
        <f>AB76+AB77</f>
        <v>0.89</v>
      </c>
      <c r="AD78" s="89">
        <f>AD76+AD77</f>
        <v>0.11</v>
      </c>
      <c r="AE78" s="90"/>
      <c r="AF78" s="91">
        <f>AF76+AF77</f>
        <v>1</v>
      </c>
      <c r="AG78" s="90"/>
      <c r="AH78" s="88">
        <f>AH76+AH77</f>
        <v>0.37</v>
      </c>
      <c r="AI78" s="3"/>
      <c r="AJ78" s="89">
        <f>AJ76+AJ77</f>
        <v>0.15</v>
      </c>
      <c r="AK78" s="90"/>
      <c r="AL78" s="91">
        <f>AL76+AL77</f>
        <v>0.52</v>
      </c>
      <c r="AM78" s="3"/>
      <c r="AN78" s="89">
        <f>AN76+AN77</f>
        <v>-0.22</v>
      </c>
      <c r="AO78" s="90"/>
      <c r="AP78" s="91">
        <f>AP76+AP77</f>
        <v>0.3</v>
      </c>
    </row>
    <row r="79" spans="2:42">
      <c r="B79" s="3"/>
      <c r="C79" s="30"/>
      <c r="D79" s="30"/>
      <c r="E79" s="30"/>
      <c r="F79" s="98"/>
      <c r="G79" s="3"/>
      <c r="H79" s="99"/>
      <c r="I79" s="100"/>
      <c r="J79" s="101"/>
      <c r="K79" s="3"/>
      <c r="L79" s="99"/>
      <c r="M79" s="100"/>
      <c r="N79" s="101"/>
      <c r="P79" s="102"/>
      <c r="Q79" s="103"/>
      <c r="R79" s="104"/>
      <c r="S79" s="3"/>
      <c r="T79" s="98"/>
      <c r="U79" s="3"/>
      <c r="V79" s="99"/>
      <c r="W79" s="100"/>
      <c r="X79" s="101"/>
      <c r="Y79" s="3"/>
      <c r="Z79" s="99"/>
      <c r="AA79" s="100"/>
      <c r="AB79" s="101"/>
      <c r="AD79" s="102"/>
      <c r="AE79" s="103"/>
      <c r="AF79" s="104"/>
      <c r="AG79" s="3"/>
      <c r="AH79" s="98"/>
      <c r="AI79" s="3"/>
      <c r="AJ79" s="99"/>
      <c r="AK79" s="100"/>
      <c r="AL79" s="101"/>
      <c r="AM79" s="3"/>
      <c r="AN79" s="99"/>
      <c r="AO79" s="100"/>
      <c r="AP79" s="101"/>
    </row>
    <row r="80" spans="2:42">
      <c r="B80" s="3"/>
      <c r="C80" s="3"/>
      <c r="D80" s="3"/>
      <c r="E80" s="3"/>
      <c r="F80" s="3"/>
      <c r="G80" s="3"/>
      <c r="H80" s="4"/>
      <c r="I80" s="3"/>
      <c r="J80" s="3"/>
      <c r="K80" s="3"/>
      <c r="L80" s="4"/>
      <c r="M80" s="3"/>
      <c r="N80" s="3"/>
      <c r="S80" s="3"/>
      <c r="T80" s="3"/>
      <c r="U80" s="3"/>
      <c r="V80" s="4"/>
      <c r="W80" s="3"/>
      <c r="X80" s="3"/>
      <c r="Y80" s="3"/>
      <c r="Z80" s="4"/>
      <c r="AA80" s="3"/>
      <c r="AB80" s="3"/>
      <c r="AG80" s="3"/>
      <c r="AH80" s="3"/>
      <c r="AI80" s="3"/>
      <c r="AJ80" s="4"/>
      <c r="AK80" s="3"/>
      <c r="AL80" s="3"/>
      <c r="AM80" s="3"/>
      <c r="AN80" s="4"/>
      <c r="AO80" s="3"/>
      <c r="AP80" s="3"/>
    </row>
    <row r="81" spans="2:42">
      <c r="B81" s="3"/>
      <c r="C81" s="3"/>
      <c r="D81" s="3"/>
      <c r="E81" s="3"/>
      <c r="F81" s="3"/>
      <c r="G81" s="3"/>
      <c r="H81" s="4"/>
      <c r="I81" s="3"/>
      <c r="J81" s="3"/>
      <c r="K81" s="3"/>
      <c r="L81" s="4"/>
      <c r="M81" s="3"/>
      <c r="N81" s="3"/>
      <c r="S81" s="3"/>
      <c r="T81" s="3"/>
      <c r="U81" s="3"/>
      <c r="V81" s="4"/>
      <c r="W81" s="3"/>
      <c r="X81" s="3"/>
      <c r="Y81" s="3"/>
      <c r="Z81" s="4"/>
      <c r="AA81" s="3"/>
      <c r="AB81" s="3"/>
      <c r="AG81" s="3"/>
      <c r="AH81" s="3"/>
      <c r="AI81" s="3"/>
      <c r="AJ81" s="4"/>
      <c r="AK81" s="3"/>
      <c r="AL81" s="3"/>
      <c r="AM81" s="3"/>
      <c r="AN81" s="4"/>
      <c r="AO81" s="3"/>
      <c r="AP81" s="3"/>
    </row>
    <row r="82" spans="2:42">
      <c r="B82" s="3"/>
      <c r="C82" s="30"/>
      <c r="D82" s="30"/>
      <c r="E82" s="30"/>
      <c r="F82" s="3"/>
      <c r="G82" s="3"/>
      <c r="H82" s="4"/>
      <c r="I82" s="3"/>
      <c r="J82" s="3"/>
      <c r="K82" s="3"/>
      <c r="L82" s="4"/>
      <c r="M82" s="3"/>
      <c r="N82" s="3"/>
      <c r="S82" s="3"/>
      <c r="T82" s="3"/>
      <c r="U82" s="3"/>
      <c r="V82" s="4"/>
      <c r="W82" s="3"/>
      <c r="X82" s="3"/>
      <c r="Y82" s="3"/>
      <c r="Z82" s="4"/>
      <c r="AA82" s="3"/>
      <c r="AB82" s="3"/>
      <c r="AG82" s="3"/>
      <c r="AH82" s="3"/>
      <c r="AI82" s="3"/>
      <c r="AJ82" s="4"/>
      <c r="AK82" s="3"/>
      <c r="AL82" s="3"/>
      <c r="AM82" s="3"/>
      <c r="AN82" s="4"/>
      <c r="AO82" s="3"/>
      <c r="AP82" s="3"/>
    </row>
    <row r="83" spans="2:42">
      <c r="B83" s="207" t="s">
        <v>74</v>
      </c>
      <c r="C83" s="207"/>
      <c r="D83" s="207"/>
      <c r="E83" s="207"/>
      <c r="F83" s="3"/>
      <c r="G83" s="3"/>
      <c r="H83" s="4"/>
      <c r="I83" s="3"/>
      <c r="J83" s="3"/>
      <c r="K83" s="3"/>
      <c r="L83" s="4"/>
      <c r="M83" s="3"/>
      <c r="N83" s="3"/>
      <c r="S83" s="105"/>
      <c r="T83" s="3"/>
      <c r="U83" s="3"/>
      <c r="V83" s="4"/>
      <c r="W83" s="3"/>
      <c r="X83" s="3"/>
      <c r="Y83" s="3"/>
      <c r="Z83" s="4"/>
      <c r="AA83" s="3"/>
      <c r="AB83" s="3"/>
      <c r="AG83" s="105"/>
      <c r="AH83" s="3"/>
      <c r="AI83" s="3"/>
      <c r="AJ83" s="4"/>
      <c r="AK83" s="3"/>
      <c r="AL83" s="3"/>
      <c r="AM83" s="3"/>
      <c r="AN83" s="4"/>
      <c r="AO83" s="3"/>
      <c r="AP83" s="3"/>
    </row>
    <row r="84" spans="2:42" ht="14.1" customHeight="1">
      <c r="B84" s="207"/>
      <c r="C84" s="207"/>
      <c r="D84" s="207"/>
      <c r="E84" s="207"/>
      <c r="F84" s="3"/>
      <c r="G84" s="3"/>
      <c r="H84" s="4"/>
      <c r="I84" s="3"/>
      <c r="J84" s="3"/>
      <c r="K84" s="3"/>
      <c r="L84" s="4"/>
      <c r="M84" s="3"/>
      <c r="N84" s="3"/>
      <c r="S84" s="105"/>
      <c r="T84" s="3"/>
      <c r="U84" s="3"/>
      <c r="V84" s="4"/>
      <c r="W84" s="3"/>
      <c r="X84" s="3"/>
      <c r="Y84" s="3"/>
      <c r="Z84" s="4"/>
      <c r="AA84" s="3"/>
      <c r="AB84" s="3"/>
      <c r="AG84" s="105"/>
      <c r="AH84" s="3"/>
      <c r="AI84" s="3"/>
      <c r="AJ84" s="4"/>
      <c r="AK84" s="3"/>
      <c r="AL84" s="3"/>
      <c r="AM84" s="3"/>
      <c r="AN84" s="4"/>
      <c r="AO84" s="3"/>
      <c r="AP84" s="3"/>
    </row>
    <row r="85" spans="2:42">
      <c r="B85" s="3"/>
      <c r="C85" s="202"/>
      <c r="D85" s="106"/>
      <c r="E85" s="106"/>
      <c r="F85" s="3"/>
      <c r="G85" s="3"/>
      <c r="H85" s="4"/>
      <c r="I85" s="3"/>
      <c r="J85" s="3"/>
      <c r="K85" s="3"/>
      <c r="L85" s="4"/>
      <c r="M85" s="3"/>
      <c r="N85" s="3"/>
      <c r="S85" s="105"/>
      <c r="T85" s="3"/>
      <c r="U85" s="3"/>
      <c r="V85" s="4"/>
      <c r="W85" s="3"/>
      <c r="X85" s="3"/>
      <c r="Y85" s="3"/>
      <c r="Z85" s="4"/>
      <c r="AA85" s="3"/>
      <c r="AB85" s="3"/>
      <c r="AG85" s="105"/>
      <c r="AH85" s="3"/>
      <c r="AI85" s="3"/>
      <c r="AJ85" s="4"/>
      <c r="AK85" s="3"/>
      <c r="AL85" s="3"/>
      <c r="AM85" s="3"/>
      <c r="AN85" s="4"/>
      <c r="AO85" s="3"/>
      <c r="AP85" s="3"/>
    </row>
    <row r="86" spans="2:42">
      <c r="B86" s="3"/>
      <c r="C86" s="202"/>
      <c r="D86" s="36"/>
      <c r="E86" s="36"/>
      <c r="F86" s="3"/>
      <c r="G86" s="3"/>
      <c r="H86" s="4"/>
      <c r="I86" s="3"/>
      <c r="J86" s="3"/>
      <c r="K86" s="3"/>
      <c r="L86" s="4"/>
      <c r="M86" s="3"/>
      <c r="N86" s="3"/>
      <c r="S86" s="3"/>
      <c r="T86" s="3"/>
      <c r="U86" s="3"/>
      <c r="V86" s="4"/>
      <c r="W86" s="3"/>
      <c r="X86" s="3"/>
      <c r="Y86" s="3"/>
      <c r="Z86" s="4"/>
      <c r="AA86" s="3"/>
      <c r="AB86" s="3"/>
      <c r="AG86" s="3"/>
      <c r="AH86" s="3"/>
      <c r="AI86" s="3"/>
      <c r="AJ86" s="4"/>
      <c r="AK86" s="3"/>
      <c r="AL86" s="3"/>
      <c r="AM86" s="3"/>
      <c r="AN86" s="4"/>
      <c r="AO86" s="3"/>
      <c r="AP86" s="3"/>
    </row>
  </sheetData>
  <mergeCells count="3">
    <mergeCell ref="R6:R9"/>
    <mergeCell ref="AF6:AF9"/>
    <mergeCell ref="B83:E84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AP51"/>
  <sheetViews>
    <sheetView workbookViewId="0">
      <pane xSplit="5" ySplit="9" topLeftCell="W10" activePane="bottomRight" state="frozen"/>
      <selection activeCell="E23" sqref="E23"/>
      <selection pane="topRight" activeCell="E23" sqref="E23"/>
      <selection pane="bottomLeft" activeCell="E23" sqref="E23"/>
      <selection pane="bottomRight" activeCell="AN5" sqref="AN5"/>
    </sheetView>
  </sheetViews>
  <sheetFormatPr defaultColWidth="9.140625" defaultRowHeight="12.75"/>
  <cols>
    <col min="1" max="4" width="2.7109375" style="5" customWidth="1"/>
    <col min="5" max="5" width="68.140625" style="5" customWidth="1"/>
    <col min="6" max="6" width="15.5703125" style="5" bestFit="1" customWidth="1"/>
    <col min="7" max="7" width="2.5703125" style="5" customWidth="1"/>
    <col min="8" max="8" width="15.570312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5.570312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5.570312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5.570312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5.570312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5.570312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5.5703125" style="5" bestFit="1" customWidth="1"/>
    <col min="37" max="37" width="2.5703125" style="5" customWidth="1"/>
    <col min="38" max="38" width="14" style="5" bestFit="1" customWidth="1"/>
    <col min="39" max="39" width="2.5703125" style="5" customWidth="1"/>
    <col min="40" max="40" width="15.5703125" style="5" bestFit="1" customWidth="1"/>
    <col min="41" max="41" width="2.5703125" style="5" customWidth="1"/>
    <col min="42" max="42" width="14.28515625" style="5" bestFit="1" customWidth="1"/>
    <col min="43" max="16384" width="9.140625" style="5"/>
  </cols>
  <sheetData>
    <row r="2" spans="2:42" ht="26.25">
      <c r="B2" s="129" t="s">
        <v>51</v>
      </c>
      <c r="C2" s="130"/>
      <c r="D2" s="130"/>
      <c r="E2" s="130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</row>
    <row r="3" spans="2:42" ht="15.75">
      <c r="B3" s="132" t="s">
        <v>0</v>
      </c>
      <c r="C3" s="130"/>
      <c r="D3" s="130"/>
      <c r="E3" s="130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</row>
    <row r="4" spans="2:42">
      <c r="B4" s="133" t="s">
        <v>1</v>
      </c>
      <c r="C4" s="133"/>
      <c r="D4" s="133"/>
      <c r="E4" s="133"/>
      <c r="F4" s="131"/>
      <c r="G4" s="131"/>
      <c r="H4" s="2"/>
      <c r="I4" s="2"/>
      <c r="J4" s="2"/>
      <c r="K4" s="131"/>
      <c r="L4" s="2"/>
      <c r="M4" s="2"/>
      <c r="N4" s="2"/>
      <c r="O4" s="131"/>
      <c r="P4" s="2"/>
      <c r="Q4" s="2"/>
      <c r="R4" s="2"/>
      <c r="S4" s="131"/>
      <c r="T4" s="131"/>
      <c r="U4" s="131"/>
      <c r="V4" s="2"/>
      <c r="W4" s="2"/>
      <c r="X4" s="2"/>
      <c r="Y4" s="131"/>
      <c r="Z4" s="2"/>
      <c r="AA4" s="2"/>
      <c r="AB4" s="2"/>
      <c r="AC4" s="131"/>
      <c r="AD4" s="2"/>
      <c r="AE4" s="2"/>
      <c r="AF4" s="2"/>
      <c r="AG4" s="131"/>
      <c r="AH4" s="131"/>
      <c r="AI4" s="131"/>
      <c r="AJ4" s="2"/>
      <c r="AK4" s="2"/>
      <c r="AL4" s="2"/>
      <c r="AM4" s="131"/>
      <c r="AN4" s="2"/>
      <c r="AO4" s="2"/>
      <c r="AP4" s="2"/>
    </row>
    <row r="5" spans="2:42">
      <c r="B5" s="133"/>
      <c r="C5" s="133"/>
      <c r="D5" s="133"/>
      <c r="E5" s="133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</row>
    <row r="6" spans="2:42">
      <c r="B6" s="130"/>
      <c r="C6" s="130"/>
      <c r="D6" s="130"/>
      <c r="E6" s="130"/>
      <c r="F6" s="134" t="s">
        <v>2</v>
      </c>
      <c r="G6" s="116"/>
      <c r="H6" s="134" t="s">
        <v>2</v>
      </c>
      <c r="I6" s="135"/>
      <c r="J6" s="134" t="s">
        <v>3</v>
      </c>
      <c r="K6" s="116"/>
      <c r="L6" s="134" t="s">
        <v>2</v>
      </c>
      <c r="M6" s="135"/>
      <c r="N6" s="134" t="s">
        <v>4</v>
      </c>
      <c r="O6" s="116"/>
      <c r="P6" s="134" t="s">
        <v>2</v>
      </c>
      <c r="Q6" s="135"/>
      <c r="R6" s="208" t="s">
        <v>52</v>
      </c>
      <c r="S6" s="116"/>
      <c r="T6" s="134" t="s">
        <v>2</v>
      </c>
      <c r="U6" s="116"/>
      <c r="V6" s="134" t="s">
        <v>2</v>
      </c>
      <c r="W6" s="135"/>
      <c r="X6" s="134" t="s">
        <v>3</v>
      </c>
      <c r="Y6" s="116"/>
      <c r="Z6" s="134" t="s">
        <v>2</v>
      </c>
      <c r="AA6" s="135"/>
      <c r="AB6" s="134" t="s">
        <v>4</v>
      </c>
      <c r="AC6" s="116"/>
      <c r="AD6" s="134" t="s">
        <v>2</v>
      </c>
      <c r="AE6" s="135"/>
      <c r="AF6" s="208" t="s">
        <v>64</v>
      </c>
      <c r="AG6" s="116"/>
      <c r="AH6" s="134" t="s">
        <v>2</v>
      </c>
      <c r="AI6" s="116"/>
      <c r="AJ6" s="134" t="s">
        <v>2</v>
      </c>
      <c r="AK6" s="135"/>
      <c r="AL6" s="134" t="s">
        <v>3</v>
      </c>
      <c r="AM6" s="116"/>
      <c r="AN6" s="134" t="s">
        <v>2</v>
      </c>
      <c r="AO6" s="135"/>
      <c r="AP6" s="134" t="s">
        <v>4</v>
      </c>
    </row>
    <row r="7" spans="2:42">
      <c r="B7" s="136"/>
      <c r="C7" s="136"/>
      <c r="D7" s="136"/>
      <c r="E7" s="136"/>
      <c r="F7" s="137" t="s">
        <v>5</v>
      </c>
      <c r="G7" s="116"/>
      <c r="H7" s="137" t="s">
        <v>5</v>
      </c>
      <c r="I7" s="138"/>
      <c r="J7" s="137" t="s">
        <v>5</v>
      </c>
      <c r="K7" s="116"/>
      <c r="L7" s="137" t="s">
        <v>5</v>
      </c>
      <c r="M7" s="138"/>
      <c r="N7" s="137" t="s">
        <v>5</v>
      </c>
      <c r="O7" s="116"/>
      <c r="P7" s="137" t="s">
        <v>5</v>
      </c>
      <c r="Q7" s="138"/>
      <c r="R7" s="209"/>
      <c r="S7" s="116"/>
      <c r="T7" s="137" t="s">
        <v>5</v>
      </c>
      <c r="U7" s="116"/>
      <c r="V7" s="137" t="s">
        <v>5</v>
      </c>
      <c r="W7" s="138"/>
      <c r="X7" s="137" t="s">
        <v>5</v>
      </c>
      <c r="Y7" s="116"/>
      <c r="Z7" s="137" t="s">
        <v>5</v>
      </c>
      <c r="AA7" s="138"/>
      <c r="AB7" s="137" t="s">
        <v>5</v>
      </c>
      <c r="AC7" s="116"/>
      <c r="AD7" s="137" t="s">
        <v>5</v>
      </c>
      <c r="AE7" s="138"/>
      <c r="AF7" s="209"/>
      <c r="AG7" s="116"/>
      <c r="AH7" s="137" t="s">
        <v>5</v>
      </c>
      <c r="AI7" s="116"/>
      <c r="AJ7" s="137" t="s">
        <v>5</v>
      </c>
      <c r="AK7" s="138"/>
      <c r="AL7" s="137" t="s">
        <v>5</v>
      </c>
      <c r="AM7" s="116"/>
      <c r="AN7" s="137" t="s">
        <v>5</v>
      </c>
      <c r="AO7" s="138"/>
      <c r="AP7" s="137" t="s">
        <v>5</v>
      </c>
    </row>
    <row r="8" spans="2:42">
      <c r="B8" s="139"/>
      <c r="C8" s="140"/>
      <c r="D8" s="140"/>
      <c r="E8" s="140"/>
      <c r="F8" s="137" t="s">
        <v>6</v>
      </c>
      <c r="G8" s="116"/>
      <c r="H8" s="137" t="s">
        <v>7</v>
      </c>
      <c r="I8" s="138"/>
      <c r="J8" s="137" t="s">
        <v>7</v>
      </c>
      <c r="K8" s="116"/>
      <c r="L8" s="137" t="s">
        <v>8</v>
      </c>
      <c r="M8" s="138"/>
      <c r="N8" s="137" t="s">
        <v>8</v>
      </c>
      <c r="O8" s="116"/>
      <c r="P8" s="137" t="s">
        <v>9</v>
      </c>
      <c r="Q8" s="138"/>
      <c r="R8" s="209"/>
      <c r="S8" s="116"/>
      <c r="T8" s="137" t="s">
        <v>6</v>
      </c>
      <c r="U8" s="116"/>
      <c r="V8" s="137" t="s">
        <v>7</v>
      </c>
      <c r="W8" s="138"/>
      <c r="X8" s="137" t="s">
        <v>7</v>
      </c>
      <c r="Y8" s="116"/>
      <c r="Z8" s="137" t="s">
        <v>8</v>
      </c>
      <c r="AA8" s="138"/>
      <c r="AB8" s="137" t="s">
        <v>8</v>
      </c>
      <c r="AC8" s="116"/>
      <c r="AD8" s="137" t="s">
        <v>9</v>
      </c>
      <c r="AE8" s="138"/>
      <c r="AF8" s="209"/>
      <c r="AG8" s="116"/>
      <c r="AH8" s="137" t="s">
        <v>6</v>
      </c>
      <c r="AI8" s="116"/>
      <c r="AJ8" s="137" t="s">
        <v>7</v>
      </c>
      <c r="AK8" s="138"/>
      <c r="AL8" s="137" t="s">
        <v>7</v>
      </c>
      <c r="AM8" s="116"/>
      <c r="AN8" s="137" t="s">
        <v>8</v>
      </c>
      <c r="AO8" s="138"/>
      <c r="AP8" s="137" t="s">
        <v>8</v>
      </c>
    </row>
    <row r="9" spans="2:42">
      <c r="B9" s="140"/>
      <c r="C9" s="140"/>
      <c r="D9" s="140"/>
      <c r="E9" s="140"/>
      <c r="F9" s="141">
        <v>2020</v>
      </c>
      <c r="G9" s="116"/>
      <c r="H9" s="141">
        <v>2020</v>
      </c>
      <c r="I9" s="138"/>
      <c r="J9" s="141">
        <v>2020</v>
      </c>
      <c r="K9" s="116"/>
      <c r="L9" s="141">
        <v>2020</v>
      </c>
      <c r="M9" s="138"/>
      <c r="N9" s="141">
        <v>2020</v>
      </c>
      <c r="O9" s="116"/>
      <c r="P9" s="141">
        <v>2020</v>
      </c>
      <c r="Q9" s="138"/>
      <c r="R9" s="210"/>
      <c r="S9" s="116"/>
      <c r="T9" s="141">
        <v>2021</v>
      </c>
      <c r="U9" s="116"/>
      <c r="V9" s="141">
        <v>2021</v>
      </c>
      <c r="W9" s="138"/>
      <c r="X9" s="141">
        <v>2021</v>
      </c>
      <c r="Y9" s="116"/>
      <c r="Z9" s="141">
        <v>2021</v>
      </c>
      <c r="AA9" s="138"/>
      <c r="AB9" s="141">
        <v>2021</v>
      </c>
      <c r="AC9" s="116"/>
      <c r="AD9" s="141">
        <v>2021</v>
      </c>
      <c r="AE9" s="138"/>
      <c r="AF9" s="210"/>
      <c r="AG9" s="116"/>
      <c r="AH9" s="141">
        <v>2022</v>
      </c>
      <c r="AI9" s="116"/>
      <c r="AJ9" s="141">
        <v>2022</v>
      </c>
      <c r="AK9" s="138"/>
      <c r="AL9" s="141">
        <v>2022</v>
      </c>
      <c r="AM9" s="116"/>
      <c r="AN9" s="141">
        <v>2022</v>
      </c>
      <c r="AO9" s="138"/>
      <c r="AP9" s="141">
        <v>2022</v>
      </c>
    </row>
    <row r="10" spans="2:42">
      <c r="B10" s="140" t="s">
        <v>67</v>
      </c>
      <c r="C10" s="142"/>
      <c r="D10" s="142"/>
      <c r="E10" s="142"/>
      <c r="F10" s="122"/>
      <c r="G10" s="131"/>
      <c r="H10" s="143"/>
      <c r="I10" s="144"/>
      <c r="J10" s="145"/>
      <c r="K10" s="131"/>
      <c r="L10" s="143"/>
      <c r="M10" s="144"/>
      <c r="N10" s="145"/>
      <c r="O10" s="131"/>
      <c r="P10" s="143"/>
      <c r="Q10" s="144"/>
      <c r="R10" s="145"/>
      <c r="S10" s="131"/>
      <c r="T10" s="122"/>
      <c r="U10" s="131"/>
      <c r="V10" s="143"/>
      <c r="W10" s="144"/>
      <c r="X10" s="145"/>
      <c r="Y10" s="131"/>
      <c r="Z10" s="143"/>
      <c r="AA10" s="144"/>
      <c r="AB10" s="145"/>
      <c r="AC10" s="131"/>
      <c r="AD10" s="143"/>
      <c r="AE10" s="144"/>
      <c r="AF10" s="145"/>
      <c r="AG10" s="131"/>
      <c r="AH10" s="122"/>
      <c r="AI10" s="131"/>
      <c r="AJ10" s="143"/>
      <c r="AK10" s="144"/>
      <c r="AL10" s="145"/>
      <c r="AM10" s="131"/>
      <c r="AN10" s="143"/>
      <c r="AO10" s="144"/>
      <c r="AP10" s="145"/>
    </row>
    <row r="11" spans="2:42">
      <c r="B11" s="146"/>
      <c r="C11" s="147" t="s">
        <v>37</v>
      </c>
      <c r="D11" s="148"/>
      <c r="E11" s="148"/>
      <c r="F11" s="149">
        <v>762087</v>
      </c>
      <c r="G11" s="119"/>
      <c r="H11" s="150">
        <v>753109</v>
      </c>
      <c r="I11" s="151"/>
      <c r="J11" s="152">
        <v>1515196</v>
      </c>
      <c r="K11" s="119"/>
      <c r="L11" s="150">
        <v>775172</v>
      </c>
      <c r="M11" s="151"/>
      <c r="N11" s="152">
        <v>2290368</v>
      </c>
      <c r="O11" s="119"/>
      <c r="P11" s="150">
        <v>776180</v>
      </c>
      <c r="Q11" s="151"/>
      <c r="R11" s="152">
        <v>3066548</v>
      </c>
      <c r="S11" s="119"/>
      <c r="T11" s="149">
        <v>770796</v>
      </c>
      <c r="U11" s="119"/>
      <c r="V11" s="150">
        <v>773921</v>
      </c>
      <c r="W11" s="151"/>
      <c r="X11" s="152">
        <v>1544717</v>
      </c>
      <c r="Y11" s="119"/>
      <c r="Z11" s="150">
        <v>788255</v>
      </c>
      <c r="AA11" s="151"/>
      <c r="AB11" s="152">
        <v>2332972</v>
      </c>
      <c r="AC11" s="119"/>
      <c r="AD11" s="150">
        <v>782284</v>
      </c>
      <c r="AE11" s="151"/>
      <c r="AF11" s="152">
        <v>3115256</v>
      </c>
      <c r="AG11" s="119"/>
      <c r="AH11" s="149">
        <v>787149</v>
      </c>
      <c r="AI11" s="119"/>
      <c r="AJ11" s="150">
        <v>782657</v>
      </c>
      <c r="AK11" s="151"/>
      <c r="AL11" s="152">
        <v>1569805</v>
      </c>
      <c r="AM11" s="119"/>
      <c r="AN11" s="150">
        <v>781389</v>
      </c>
      <c r="AO11" s="151"/>
      <c r="AP11" s="152">
        <v>2351194</v>
      </c>
    </row>
    <row r="12" spans="2:42">
      <c r="B12" s="153"/>
      <c r="C12" s="147" t="s">
        <v>38</v>
      </c>
      <c r="D12" s="147"/>
      <c r="E12" s="147"/>
      <c r="F12" s="154">
        <v>201055</v>
      </c>
      <c r="G12" s="131"/>
      <c r="H12" s="155">
        <v>220359</v>
      </c>
      <c r="I12" s="156"/>
      <c r="J12" s="157">
        <v>421414</v>
      </c>
      <c r="K12" s="131"/>
      <c r="L12" s="155">
        <v>251955</v>
      </c>
      <c r="M12" s="156"/>
      <c r="N12" s="157">
        <v>673369</v>
      </c>
      <c r="O12" s="131"/>
      <c r="P12" s="155">
        <v>296945</v>
      </c>
      <c r="Q12" s="156"/>
      <c r="R12" s="157">
        <v>970315</v>
      </c>
      <c r="S12" s="131"/>
      <c r="T12" s="154">
        <v>252507</v>
      </c>
      <c r="U12" s="131"/>
      <c r="V12" s="155">
        <v>239855</v>
      </c>
      <c r="W12" s="156"/>
      <c r="X12" s="157">
        <v>492362</v>
      </c>
      <c r="Y12" s="131"/>
      <c r="Z12" s="155">
        <v>227769</v>
      </c>
      <c r="AA12" s="156"/>
      <c r="AB12" s="157">
        <v>720131</v>
      </c>
      <c r="AC12" s="131"/>
      <c r="AD12" s="155">
        <v>286157</v>
      </c>
      <c r="AE12" s="156"/>
      <c r="AF12" s="157">
        <v>1006288</v>
      </c>
      <c r="AG12" s="131"/>
      <c r="AH12" s="154">
        <v>223023</v>
      </c>
      <c r="AI12" s="131"/>
      <c r="AJ12" s="155">
        <v>244247</v>
      </c>
      <c r="AK12" s="156"/>
      <c r="AL12" s="157">
        <v>467271</v>
      </c>
      <c r="AM12" s="131"/>
      <c r="AN12" s="155">
        <v>301639</v>
      </c>
      <c r="AO12" s="156"/>
      <c r="AP12" s="157">
        <v>768909</v>
      </c>
    </row>
    <row r="13" spans="2:42">
      <c r="B13" s="158"/>
      <c r="C13" s="159"/>
      <c r="D13" s="116" t="s">
        <v>39</v>
      </c>
      <c r="E13" s="159"/>
      <c r="F13" s="160">
        <f>F11+F12</f>
        <v>963142</v>
      </c>
      <c r="G13" s="161"/>
      <c r="H13" s="162">
        <f>H11+H12</f>
        <v>973468</v>
      </c>
      <c r="I13" s="144"/>
      <c r="J13" s="163">
        <f>J11+J12</f>
        <v>1936610</v>
      </c>
      <c r="K13" s="161"/>
      <c r="L13" s="162">
        <f>L11+L12</f>
        <v>1027127</v>
      </c>
      <c r="M13" s="144"/>
      <c r="N13" s="163">
        <f>N11+N12</f>
        <v>2963737</v>
      </c>
      <c r="O13" s="161"/>
      <c r="P13" s="162">
        <f>P11+P12</f>
        <v>1073125</v>
      </c>
      <c r="Q13" s="144"/>
      <c r="R13" s="163">
        <f>R11+R12</f>
        <v>4036863</v>
      </c>
      <c r="S13" s="161"/>
      <c r="T13" s="160">
        <f>T11+T12</f>
        <v>1023303</v>
      </c>
      <c r="U13" s="161"/>
      <c r="V13" s="162">
        <f>V11+V12</f>
        <v>1013776</v>
      </c>
      <c r="W13" s="144"/>
      <c r="X13" s="163">
        <f>X11+X12</f>
        <v>2037079</v>
      </c>
      <c r="Y13" s="161"/>
      <c r="Z13" s="162">
        <f>Z11+Z12</f>
        <v>1016024</v>
      </c>
      <c r="AA13" s="144"/>
      <c r="AB13" s="163">
        <f>AB11+AB12</f>
        <v>3053103</v>
      </c>
      <c r="AC13" s="161"/>
      <c r="AD13" s="162">
        <f>AD11+AD12</f>
        <v>1068441</v>
      </c>
      <c r="AE13" s="144"/>
      <c r="AF13" s="163">
        <f>AF11+AF12</f>
        <v>4121544</v>
      </c>
      <c r="AG13" s="161"/>
      <c r="AH13" s="160">
        <f>AH11+AH12</f>
        <v>1010172</v>
      </c>
      <c r="AI13" s="161"/>
      <c r="AJ13" s="162">
        <f>AJ11+AJ12</f>
        <v>1026904</v>
      </c>
      <c r="AK13" s="144"/>
      <c r="AL13" s="163">
        <f>AL11+AL12</f>
        <v>2037076</v>
      </c>
      <c r="AM13" s="161"/>
      <c r="AN13" s="162">
        <f>AN11+AN12</f>
        <v>1083028</v>
      </c>
      <c r="AO13" s="144"/>
      <c r="AP13" s="163">
        <f>AP11+AP12</f>
        <v>3120103</v>
      </c>
    </row>
    <row r="14" spans="2:42">
      <c r="B14" s="153"/>
      <c r="C14" s="142"/>
      <c r="D14" s="164"/>
      <c r="E14" s="142"/>
      <c r="F14" s="122"/>
      <c r="G14" s="131"/>
      <c r="H14" s="143"/>
      <c r="I14" s="144"/>
      <c r="J14" s="145"/>
      <c r="K14" s="131"/>
      <c r="L14" s="143"/>
      <c r="M14" s="144"/>
      <c r="N14" s="145"/>
      <c r="O14" s="131"/>
      <c r="P14" s="143"/>
      <c r="Q14" s="144"/>
      <c r="R14" s="145"/>
      <c r="S14" s="131"/>
      <c r="T14" s="122"/>
      <c r="U14" s="131"/>
      <c r="V14" s="143"/>
      <c r="W14" s="144"/>
      <c r="X14" s="145"/>
      <c r="Y14" s="131"/>
      <c r="Z14" s="143"/>
      <c r="AA14" s="144"/>
      <c r="AB14" s="145"/>
      <c r="AC14" s="131"/>
      <c r="AD14" s="143"/>
      <c r="AE14" s="144"/>
      <c r="AF14" s="145"/>
      <c r="AG14" s="131"/>
      <c r="AH14" s="122"/>
      <c r="AI14" s="131"/>
      <c r="AJ14" s="143"/>
      <c r="AK14" s="144"/>
      <c r="AL14" s="145"/>
      <c r="AM14" s="131"/>
      <c r="AN14" s="143"/>
      <c r="AO14" s="144"/>
      <c r="AP14" s="145"/>
    </row>
    <row r="15" spans="2:42">
      <c r="B15" s="165" t="s">
        <v>68</v>
      </c>
      <c r="C15" s="142"/>
      <c r="D15" s="142"/>
      <c r="E15" s="142"/>
      <c r="F15" s="122"/>
      <c r="G15" s="131"/>
      <c r="H15" s="143"/>
      <c r="I15" s="144"/>
      <c r="J15" s="145"/>
      <c r="K15" s="131"/>
      <c r="L15" s="143"/>
      <c r="M15" s="144"/>
      <c r="N15" s="145"/>
      <c r="O15" s="131"/>
      <c r="P15" s="143"/>
      <c r="Q15" s="144"/>
      <c r="R15" s="145"/>
      <c r="S15" s="131"/>
      <c r="T15" s="122"/>
      <c r="U15" s="131"/>
      <c r="V15" s="143"/>
      <c r="W15" s="144"/>
      <c r="X15" s="145"/>
      <c r="Y15" s="131"/>
      <c r="Z15" s="143"/>
      <c r="AA15" s="144"/>
      <c r="AB15" s="145"/>
      <c r="AC15" s="131"/>
      <c r="AD15" s="143"/>
      <c r="AE15" s="144"/>
      <c r="AF15" s="145"/>
      <c r="AG15" s="131"/>
      <c r="AH15" s="122"/>
      <c r="AI15" s="131"/>
      <c r="AJ15" s="143"/>
      <c r="AK15" s="144"/>
      <c r="AL15" s="145"/>
      <c r="AM15" s="131"/>
      <c r="AN15" s="143"/>
      <c r="AO15" s="144"/>
      <c r="AP15" s="145"/>
    </row>
    <row r="16" spans="2:42">
      <c r="B16" s="153"/>
      <c r="C16" s="147" t="s">
        <v>40</v>
      </c>
      <c r="D16" s="147"/>
      <c r="E16" s="147"/>
      <c r="F16" s="122"/>
      <c r="G16" s="131"/>
      <c r="H16" s="143"/>
      <c r="I16" s="144"/>
      <c r="J16" s="145"/>
      <c r="K16" s="131"/>
      <c r="L16" s="143"/>
      <c r="M16" s="144"/>
      <c r="N16" s="145"/>
      <c r="O16" s="131"/>
      <c r="P16" s="143"/>
      <c r="Q16" s="144"/>
      <c r="R16" s="145"/>
      <c r="S16" s="131"/>
      <c r="T16" s="122"/>
      <c r="U16" s="131"/>
      <c r="V16" s="143"/>
      <c r="W16" s="144"/>
      <c r="X16" s="145"/>
      <c r="Y16" s="131"/>
      <c r="Z16" s="143"/>
      <c r="AA16" s="144"/>
      <c r="AB16" s="145"/>
      <c r="AC16" s="131"/>
      <c r="AD16" s="143"/>
      <c r="AE16" s="144"/>
      <c r="AF16" s="145"/>
      <c r="AG16" s="131"/>
      <c r="AH16" s="122"/>
      <c r="AI16" s="131"/>
      <c r="AJ16" s="143"/>
      <c r="AK16" s="144"/>
      <c r="AL16" s="145"/>
      <c r="AM16" s="131"/>
      <c r="AN16" s="143"/>
      <c r="AO16" s="144"/>
      <c r="AP16" s="145"/>
    </row>
    <row r="17" spans="2:42">
      <c r="B17" s="153"/>
      <c r="C17" s="142"/>
      <c r="D17" s="164" t="s">
        <v>41</v>
      </c>
      <c r="E17" s="166"/>
      <c r="F17" s="154">
        <v>180107</v>
      </c>
      <c r="G17" s="131"/>
      <c r="H17" s="155">
        <v>196601</v>
      </c>
      <c r="I17" s="156"/>
      <c r="J17" s="157">
        <v>376708</v>
      </c>
      <c r="K17" s="131"/>
      <c r="L17" s="155">
        <v>203364</v>
      </c>
      <c r="M17" s="156"/>
      <c r="N17" s="157">
        <v>580072</v>
      </c>
      <c r="O17" s="131"/>
      <c r="P17" s="155">
        <v>202277</v>
      </c>
      <c r="Q17" s="156"/>
      <c r="R17" s="157">
        <v>782349</v>
      </c>
      <c r="S17" s="131"/>
      <c r="T17" s="154">
        <v>184833</v>
      </c>
      <c r="U17" s="131"/>
      <c r="V17" s="155">
        <v>204394</v>
      </c>
      <c r="W17" s="156"/>
      <c r="X17" s="157">
        <v>389227</v>
      </c>
      <c r="Y17" s="131"/>
      <c r="Z17" s="155">
        <v>205092</v>
      </c>
      <c r="AA17" s="156"/>
      <c r="AB17" s="157">
        <v>594319</v>
      </c>
      <c r="AC17" s="131"/>
      <c r="AD17" s="155">
        <v>196048</v>
      </c>
      <c r="AE17" s="156"/>
      <c r="AF17" s="157">
        <v>790367</v>
      </c>
      <c r="AG17" s="131"/>
      <c r="AH17" s="154">
        <v>185276</v>
      </c>
      <c r="AI17" s="131"/>
      <c r="AJ17" s="155">
        <v>191930</v>
      </c>
      <c r="AK17" s="156"/>
      <c r="AL17" s="157">
        <v>377206</v>
      </c>
      <c r="AM17" s="131"/>
      <c r="AN17" s="155">
        <v>196798</v>
      </c>
      <c r="AO17" s="156"/>
      <c r="AP17" s="157">
        <v>574004</v>
      </c>
    </row>
    <row r="18" spans="2:42">
      <c r="B18" s="153"/>
      <c r="C18" s="164" t="s">
        <v>42</v>
      </c>
      <c r="D18" s="164"/>
      <c r="E18" s="142"/>
      <c r="F18" s="154">
        <v>217383</v>
      </c>
      <c r="G18" s="131"/>
      <c r="H18" s="155">
        <v>217850</v>
      </c>
      <c r="I18" s="156"/>
      <c r="J18" s="157">
        <v>435234</v>
      </c>
      <c r="K18" s="131"/>
      <c r="L18" s="155">
        <v>256553</v>
      </c>
      <c r="M18" s="156"/>
      <c r="N18" s="157">
        <v>691787</v>
      </c>
      <c r="O18" s="131"/>
      <c r="P18" s="155">
        <v>318882</v>
      </c>
      <c r="Q18" s="156"/>
      <c r="R18" s="157">
        <v>1010669</v>
      </c>
      <c r="S18" s="131"/>
      <c r="T18" s="154">
        <v>274904</v>
      </c>
      <c r="U18" s="131"/>
      <c r="V18" s="155">
        <v>258497</v>
      </c>
      <c r="W18" s="156"/>
      <c r="X18" s="157">
        <v>533401</v>
      </c>
      <c r="Y18" s="131"/>
      <c r="Z18" s="155">
        <v>252326</v>
      </c>
      <c r="AA18" s="156"/>
      <c r="AB18" s="157">
        <v>785727</v>
      </c>
      <c r="AC18" s="131"/>
      <c r="AD18" s="155">
        <v>332253</v>
      </c>
      <c r="AE18" s="156"/>
      <c r="AF18" s="157">
        <v>1117980</v>
      </c>
      <c r="AG18" s="131"/>
      <c r="AH18" s="154">
        <v>257387</v>
      </c>
      <c r="AI18" s="131"/>
      <c r="AJ18" s="155">
        <v>275484</v>
      </c>
      <c r="AK18" s="156"/>
      <c r="AL18" s="157">
        <v>532871</v>
      </c>
      <c r="AM18" s="131"/>
      <c r="AN18" s="155">
        <v>353694</v>
      </c>
      <c r="AO18" s="156"/>
      <c r="AP18" s="157">
        <v>886565</v>
      </c>
    </row>
    <row r="19" spans="2:42">
      <c r="B19" s="153"/>
      <c r="C19" s="164" t="s">
        <v>43</v>
      </c>
      <c r="D19" s="164"/>
      <c r="E19" s="142"/>
      <c r="F19" s="154">
        <v>334552</v>
      </c>
      <c r="G19" s="131"/>
      <c r="H19" s="155">
        <v>323837</v>
      </c>
      <c r="I19" s="156"/>
      <c r="J19" s="157">
        <v>658388</v>
      </c>
      <c r="K19" s="131"/>
      <c r="L19" s="155">
        <v>335231</v>
      </c>
      <c r="M19" s="156"/>
      <c r="N19" s="157">
        <v>993619</v>
      </c>
      <c r="O19" s="131"/>
      <c r="P19" s="155">
        <v>373752</v>
      </c>
      <c r="Q19" s="156"/>
      <c r="R19" s="157">
        <v>1367371</v>
      </c>
      <c r="S19" s="131"/>
      <c r="T19" s="154">
        <v>305403</v>
      </c>
      <c r="U19" s="131"/>
      <c r="V19" s="155">
        <v>333195</v>
      </c>
      <c r="W19" s="156"/>
      <c r="X19" s="157">
        <v>638597</v>
      </c>
      <c r="Y19" s="131"/>
      <c r="Z19" s="155">
        <v>345890</v>
      </c>
      <c r="AA19" s="156"/>
      <c r="AB19" s="157">
        <v>984487</v>
      </c>
      <c r="AC19" s="131"/>
      <c r="AD19" s="155">
        <v>359540</v>
      </c>
      <c r="AE19" s="156"/>
      <c r="AF19" s="157">
        <v>1344027</v>
      </c>
      <c r="AG19" s="131"/>
      <c r="AH19" s="154">
        <v>324634</v>
      </c>
      <c r="AI19" s="131"/>
      <c r="AJ19" s="155">
        <v>338226</v>
      </c>
      <c r="AK19" s="156"/>
      <c r="AL19" s="157">
        <v>662860</v>
      </c>
      <c r="AM19" s="131"/>
      <c r="AN19" s="155">
        <v>369374</v>
      </c>
      <c r="AO19" s="156"/>
      <c r="AP19" s="157">
        <v>1032233</v>
      </c>
    </row>
    <row r="20" spans="2:42">
      <c r="B20" s="153"/>
      <c r="C20" s="164" t="s">
        <v>15</v>
      </c>
      <c r="D20" s="164"/>
      <c r="E20" s="142"/>
      <c r="F20" s="154">
        <v>176979</v>
      </c>
      <c r="G20" s="131"/>
      <c r="H20" s="155">
        <v>177869</v>
      </c>
      <c r="I20" s="156"/>
      <c r="J20" s="157">
        <v>354848</v>
      </c>
      <c r="K20" s="131"/>
      <c r="L20" s="155">
        <v>161186</v>
      </c>
      <c r="M20" s="156"/>
      <c r="N20" s="157">
        <v>516034</v>
      </c>
      <c r="O20" s="131"/>
      <c r="P20" s="155">
        <v>167115</v>
      </c>
      <c r="Q20" s="156"/>
      <c r="R20" s="157">
        <v>683149</v>
      </c>
      <c r="S20" s="131"/>
      <c r="T20" s="154">
        <v>169379</v>
      </c>
      <c r="U20" s="131"/>
      <c r="V20" s="155">
        <v>179822</v>
      </c>
      <c r="W20" s="156"/>
      <c r="X20" s="157">
        <v>349204</v>
      </c>
      <c r="Y20" s="131"/>
      <c r="Z20" s="155">
        <v>160442</v>
      </c>
      <c r="AA20" s="156"/>
      <c r="AB20" s="157">
        <v>509646</v>
      </c>
      <c r="AC20" s="131"/>
      <c r="AD20" s="155">
        <v>168215</v>
      </c>
      <c r="AE20" s="156"/>
      <c r="AF20" s="157">
        <v>677861</v>
      </c>
      <c r="AG20" s="131"/>
      <c r="AH20" s="154">
        <v>170641</v>
      </c>
      <c r="AI20" s="131"/>
      <c r="AJ20" s="155">
        <v>172591</v>
      </c>
      <c r="AK20" s="156"/>
      <c r="AL20" s="157">
        <v>343232</v>
      </c>
      <c r="AM20" s="131"/>
      <c r="AN20" s="155">
        <v>177241</v>
      </c>
      <c r="AO20" s="156"/>
      <c r="AP20" s="157">
        <v>520472</v>
      </c>
    </row>
    <row r="21" spans="2:42">
      <c r="B21" s="153"/>
      <c r="C21" s="164" t="s">
        <v>66</v>
      </c>
      <c r="D21" s="164"/>
      <c r="E21" s="142"/>
      <c r="F21" s="154">
        <v>0</v>
      </c>
      <c r="G21" s="131"/>
      <c r="H21" s="155">
        <v>0</v>
      </c>
      <c r="I21" s="156"/>
      <c r="J21" s="157">
        <v>0</v>
      </c>
      <c r="K21" s="131"/>
      <c r="L21" s="155">
        <v>0</v>
      </c>
      <c r="M21" s="156"/>
      <c r="N21" s="157">
        <v>0</v>
      </c>
      <c r="O21" s="131"/>
      <c r="P21" s="155">
        <v>0</v>
      </c>
      <c r="Q21" s="156"/>
      <c r="R21" s="157">
        <v>0</v>
      </c>
      <c r="S21" s="131"/>
      <c r="T21" s="154">
        <v>0</v>
      </c>
      <c r="U21" s="131"/>
      <c r="V21" s="155">
        <v>0</v>
      </c>
      <c r="W21" s="156"/>
      <c r="X21" s="157">
        <v>0</v>
      </c>
      <c r="Y21" s="131"/>
      <c r="Z21" s="155">
        <v>0</v>
      </c>
      <c r="AA21" s="156"/>
      <c r="AB21" s="157">
        <v>0</v>
      </c>
      <c r="AC21" s="131"/>
      <c r="AD21" s="155">
        <v>0</v>
      </c>
      <c r="AE21" s="156"/>
      <c r="AF21" s="157">
        <v>0</v>
      </c>
      <c r="AG21" s="131"/>
      <c r="AH21" s="154">
        <v>0</v>
      </c>
      <c r="AI21" s="131"/>
      <c r="AJ21" s="155">
        <v>2766</v>
      </c>
      <c r="AK21" s="156"/>
      <c r="AL21" s="157">
        <v>2766</v>
      </c>
      <c r="AM21" s="131"/>
      <c r="AN21" s="155">
        <v>0</v>
      </c>
      <c r="AO21" s="156"/>
      <c r="AP21" s="157">
        <v>2766</v>
      </c>
    </row>
    <row r="22" spans="2:42">
      <c r="B22" s="153"/>
      <c r="C22" s="164" t="s">
        <v>17</v>
      </c>
      <c r="D22" s="164"/>
      <c r="E22" s="142"/>
      <c r="F22" s="122">
        <v>3629</v>
      </c>
      <c r="G22" s="131"/>
      <c r="H22" s="155">
        <v>4291</v>
      </c>
      <c r="I22" s="144"/>
      <c r="J22" s="145">
        <v>7920</v>
      </c>
      <c r="K22" s="131"/>
      <c r="L22" s="155">
        <v>5969</v>
      </c>
      <c r="M22" s="144"/>
      <c r="N22" s="145">
        <v>13888</v>
      </c>
      <c r="O22" s="131"/>
      <c r="P22" s="155">
        <v>11456</v>
      </c>
      <c r="Q22" s="144"/>
      <c r="R22" s="145">
        <v>25345</v>
      </c>
      <c r="S22" s="131"/>
      <c r="T22" s="122">
        <v>5034</v>
      </c>
      <c r="U22" s="131"/>
      <c r="V22" s="155">
        <v>2137</v>
      </c>
      <c r="W22" s="144"/>
      <c r="X22" s="145">
        <v>7171</v>
      </c>
      <c r="Y22" s="131"/>
      <c r="Z22" s="155">
        <v>7718</v>
      </c>
      <c r="AA22" s="144"/>
      <c r="AB22" s="145">
        <v>14889</v>
      </c>
      <c r="AC22" s="131"/>
      <c r="AD22" s="155">
        <v>8240</v>
      </c>
      <c r="AE22" s="144"/>
      <c r="AF22" s="145">
        <v>23129</v>
      </c>
      <c r="AG22" s="131"/>
      <c r="AH22" s="122">
        <v>1554</v>
      </c>
      <c r="AI22" s="131"/>
      <c r="AJ22" s="155">
        <v>6099</v>
      </c>
      <c r="AK22" s="144"/>
      <c r="AL22" s="145">
        <v>7653</v>
      </c>
      <c r="AM22" s="131"/>
      <c r="AN22" s="155">
        <v>871</v>
      </c>
      <c r="AO22" s="144"/>
      <c r="AP22" s="145">
        <v>8525</v>
      </c>
    </row>
    <row r="23" spans="2:42">
      <c r="B23" s="153"/>
      <c r="C23" s="164" t="s">
        <v>18</v>
      </c>
      <c r="D23" s="164"/>
      <c r="E23" s="142"/>
      <c r="F23" s="122">
        <v>0</v>
      </c>
      <c r="G23" s="131"/>
      <c r="H23" s="155">
        <v>0</v>
      </c>
      <c r="I23" s="144"/>
      <c r="J23" s="145">
        <v>0</v>
      </c>
      <c r="K23" s="131"/>
      <c r="L23" s="155">
        <v>0</v>
      </c>
      <c r="M23" s="144"/>
      <c r="N23" s="145">
        <v>0</v>
      </c>
      <c r="O23" s="131"/>
      <c r="P23" s="155">
        <v>0</v>
      </c>
      <c r="Q23" s="144"/>
      <c r="R23" s="145">
        <v>0</v>
      </c>
      <c r="S23" s="131"/>
      <c r="T23" s="122">
        <v>-663</v>
      </c>
      <c r="U23" s="131"/>
      <c r="V23" s="155">
        <v>-293</v>
      </c>
      <c r="W23" s="144"/>
      <c r="X23" s="145">
        <v>-957</v>
      </c>
      <c r="Y23" s="131"/>
      <c r="Z23" s="155">
        <v>-353</v>
      </c>
      <c r="AA23" s="144"/>
      <c r="AB23" s="145">
        <v>-1310</v>
      </c>
      <c r="AC23" s="131"/>
      <c r="AD23" s="155">
        <v>-601</v>
      </c>
      <c r="AE23" s="144"/>
      <c r="AF23" s="145">
        <v>-1911</v>
      </c>
      <c r="AG23" s="131"/>
      <c r="AH23" s="122">
        <v>-697</v>
      </c>
      <c r="AI23" s="131"/>
      <c r="AJ23" s="155">
        <v>233</v>
      </c>
      <c r="AK23" s="144"/>
      <c r="AL23" s="145">
        <v>-464</v>
      </c>
      <c r="AM23" s="131"/>
      <c r="AN23" s="155">
        <v>-324</v>
      </c>
      <c r="AO23" s="144"/>
      <c r="AP23" s="145">
        <v>-788</v>
      </c>
    </row>
    <row r="24" spans="2:42">
      <c r="B24" s="153"/>
      <c r="C24" s="164" t="s">
        <v>44</v>
      </c>
      <c r="D24" s="164"/>
      <c r="E24" s="142"/>
      <c r="F24" s="122">
        <v>0</v>
      </c>
      <c r="G24" s="131"/>
      <c r="H24" s="155">
        <v>0</v>
      </c>
      <c r="I24" s="144"/>
      <c r="J24" s="145">
        <v>0</v>
      </c>
      <c r="K24" s="131"/>
      <c r="L24" s="155">
        <v>0</v>
      </c>
      <c r="M24" s="144"/>
      <c r="N24" s="145">
        <v>0</v>
      </c>
      <c r="O24" s="131"/>
      <c r="P24" s="155">
        <v>-4790</v>
      </c>
      <c r="Q24" s="144"/>
      <c r="R24" s="145">
        <v>-4790</v>
      </c>
      <c r="S24" s="131"/>
      <c r="T24" s="122">
        <v>0</v>
      </c>
      <c r="U24" s="131"/>
      <c r="V24" s="155">
        <v>0</v>
      </c>
      <c r="W24" s="144"/>
      <c r="X24" s="145">
        <v>0</v>
      </c>
      <c r="Y24" s="131"/>
      <c r="Z24" s="155">
        <v>0</v>
      </c>
      <c r="AA24" s="144"/>
      <c r="AB24" s="145">
        <v>0</v>
      </c>
      <c r="AC24" s="131"/>
      <c r="AD24" s="155">
        <v>0</v>
      </c>
      <c r="AE24" s="144"/>
      <c r="AF24" s="145">
        <v>0</v>
      </c>
      <c r="AG24" s="131"/>
      <c r="AH24" s="122">
        <v>-30</v>
      </c>
      <c r="AI24" s="131"/>
      <c r="AJ24" s="155">
        <v>0</v>
      </c>
      <c r="AK24" s="144"/>
      <c r="AL24" s="145">
        <v>-30</v>
      </c>
      <c r="AM24" s="131"/>
      <c r="AN24" s="155">
        <v>0</v>
      </c>
      <c r="AO24" s="144"/>
      <c r="AP24" s="145">
        <v>-30</v>
      </c>
    </row>
    <row r="25" spans="2:42">
      <c r="B25" s="140"/>
      <c r="C25" s="167"/>
      <c r="D25" s="116" t="s">
        <v>23</v>
      </c>
      <c r="E25" s="167"/>
      <c r="F25" s="160">
        <f>SUM(F17:F24)</f>
        <v>912650</v>
      </c>
      <c r="G25" s="116"/>
      <c r="H25" s="168">
        <f>SUM(H17:H24)</f>
        <v>920448</v>
      </c>
      <c r="I25" s="144"/>
      <c r="J25" s="169">
        <f>SUM(J17:J24)</f>
        <v>1833098</v>
      </c>
      <c r="K25" s="116"/>
      <c r="L25" s="168">
        <f>SUM(L17:L24)</f>
        <v>962303</v>
      </c>
      <c r="M25" s="144"/>
      <c r="N25" s="169">
        <f>SUM(N17:N24)</f>
        <v>2795400</v>
      </c>
      <c r="O25" s="116"/>
      <c r="P25" s="168">
        <f>SUM(P17:P24)</f>
        <v>1068692</v>
      </c>
      <c r="Q25" s="144"/>
      <c r="R25" s="169">
        <f>SUM(R17:R24)</f>
        <v>3864093</v>
      </c>
      <c r="S25" s="116"/>
      <c r="T25" s="160">
        <f>SUM(T17:T24)</f>
        <v>938890</v>
      </c>
      <c r="U25" s="116"/>
      <c r="V25" s="168">
        <f>SUM(V17:V24)</f>
        <v>977752</v>
      </c>
      <c r="W25" s="144"/>
      <c r="X25" s="169">
        <f>SUM(X17:X24)</f>
        <v>1916643</v>
      </c>
      <c r="Y25" s="116"/>
      <c r="Z25" s="168">
        <f>SUM(Z17:Z24)</f>
        <v>971115</v>
      </c>
      <c r="AA25" s="144"/>
      <c r="AB25" s="169">
        <f>SUM(AB17:AB24)</f>
        <v>2887758</v>
      </c>
      <c r="AC25" s="116"/>
      <c r="AD25" s="168">
        <f>SUM(AD17:AD24)</f>
        <v>1063695</v>
      </c>
      <c r="AE25" s="144"/>
      <c r="AF25" s="169">
        <f>SUM(AF17:AF24)</f>
        <v>3951453</v>
      </c>
      <c r="AG25" s="116"/>
      <c r="AH25" s="160">
        <f>SUM(AH17:AH24)</f>
        <v>938765</v>
      </c>
      <c r="AI25" s="116"/>
      <c r="AJ25" s="168">
        <f>SUM(AJ17:AJ24)</f>
        <v>987329</v>
      </c>
      <c r="AK25" s="144"/>
      <c r="AL25" s="169">
        <f>SUM(AL17:AL24)</f>
        <v>1926094</v>
      </c>
      <c r="AM25" s="116"/>
      <c r="AN25" s="168">
        <f>SUM(AN17:AN24)</f>
        <v>1097654</v>
      </c>
      <c r="AO25" s="144"/>
      <c r="AP25" s="169">
        <f>SUM(AP17:AP24)</f>
        <v>3023747</v>
      </c>
    </row>
    <row r="26" spans="2:42">
      <c r="B26" s="153"/>
      <c r="C26" s="147"/>
      <c r="D26" s="147"/>
      <c r="E26" s="147"/>
      <c r="F26" s="122"/>
      <c r="G26" s="131"/>
      <c r="H26" s="143"/>
      <c r="I26" s="144"/>
      <c r="J26" s="145"/>
      <c r="K26" s="131"/>
      <c r="L26" s="143"/>
      <c r="M26" s="144"/>
      <c r="N26" s="145"/>
      <c r="O26" s="131"/>
      <c r="P26" s="143"/>
      <c r="Q26" s="144"/>
      <c r="R26" s="145"/>
      <c r="S26" s="131"/>
      <c r="T26" s="122"/>
      <c r="U26" s="131"/>
      <c r="V26" s="143"/>
      <c r="W26" s="144"/>
      <c r="X26" s="145"/>
      <c r="Y26" s="131"/>
      <c r="Z26" s="143"/>
      <c r="AA26" s="144"/>
      <c r="AB26" s="145"/>
      <c r="AC26" s="131"/>
      <c r="AD26" s="143"/>
      <c r="AE26" s="144"/>
      <c r="AF26" s="145"/>
      <c r="AG26" s="131"/>
      <c r="AH26" s="122"/>
      <c r="AI26" s="131"/>
      <c r="AJ26" s="143"/>
      <c r="AK26" s="144"/>
      <c r="AL26" s="145"/>
      <c r="AM26" s="131"/>
      <c r="AN26" s="143"/>
      <c r="AO26" s="144"/>
      <c r="AP26" s="145"/>
    </row>
    <row r="27" spans="2:42">
      <c r="B27" s="170" t="s">
        <v>69</v>
      </c>
      <c r="C27" s="148"/>
      <c r="D27" s="148"/>
      <c r="E27" s="148"/>
      <c r="F27" s="171">
        <f>F13-F25</f>
        <v>50492</v>
      </c>
      <c r="G27" s="172"/>
      <c r="H27" s="173">
        <f>H13-H25</f>
        <v>53020</v>
      </c>
      <c r="I27" s="144"/>
      <c r="J27" s="174">
        <f>J13-J25</f>
        <v>103512</v>
      </c>
      <c r="K27" s="172"/>
      <c r="L27" s="173">
        <f>L13-L25</f>
        <v>64824</v>
      </c>
      <c r="M27" s="144"/>
      <c r="N27" s="174">
        <f>N13-N25</f>
        <v>168337</v>
      </c>
      <c r="O27" s="172"/>
      <c r="P27" s="173">
        <f>P13-P25</f>
        <v>4433</v>
      </c>
      <c r="Q27" s="144"/>
      <c r="R27" s="174">
        <f>R13-R25</f>
        <v>172770</v>
      </c>
      <c r="S27" s="172"/>
      <c r="T27" s="171">
        <f>T13-T25</f>
        <v>84413</v>
      </c>
      <c r="U27" s="172"/>
      <c r="V27" s="173">
        <f>V13-V25</f>
        <v>36024</v>
      </c>
      <c r="W27" s="144"/>
      <c r="X27" s="174">
        <f>X13-X25</f>
        <v>120436</v>
      </c>
      <c r="Y27" s="172"/>
      <c r="Z27" s="173">
        <f>Z13-Z25</f>
        <v>44909</v>
      </c>
      <c r="AA27" s="144"/>
      <c r="AB27" s="174">
        <f>AB13-AB25</f>
        <v>165345</v>
      </c>
      <c r="AC27" s="172"/>
      <c r="AD27" s="173">
        <f>AD13-AD25</f>
        <v>4746</v>
      </c>
      <c r="AE27" s="144"/>
      <c r="AF27" s="174">
        <f>AF13-AF25</f>
        <v>170091</v>
      </c>
      <c r="AG27" s="172"/>
      <c r="AH27" s="171">
        <f>AH13-AH25</f>
        <v>71407</v>
      </c>
      <c r="AI27" s="172"/>
      <c r="AJ27" s="173">
        <f>AJ13-AJ25</f>
        <v>39575</v>
      </c>
      <c r="AK27" s="144"/>
      <c r="AL27" s="174">
        <f>AL13-AL25</f>
        <v>110982</v>
      </c>
      <c r="AM27" s="172"/>
      <c r="AN27" s="173">
        <f>AN13-AN25</f>
        <v>-14626</v>
      </c>
      <c r="AO27" s="144"/>
      <c r="AP27" s="174">
        <f>AP13-AP25</f>
        <v>96356</v>
      </c>
    </row>
    <row r="28" spans="2:42">
      <c r="B28" s="153"/>
      <c r="C28" s="147"/>
      <c r="D28" s="147"/>
      <c r="E28" s="147"/>
      <c r="F28" s="122"/>
      <c r="G28" s="131"/>
      <c r="H28" s="143"/>
      <c r="I28" s="144"/>
      <c r="J28" s="145"/>
      <c r="K28" s="131"/>
      <c r="L28" s="143"/>
      <c r="M28" s="144"/>
      <c r="N28" s="145"/>
      <c r="O28" s="131"/>
      <c r="P28" s="143"/>
      <c r="Q28" s="144"/>
      <c r="R28" s="145"/>
      <c r="S28" s="131"/>
      <c r="T28" s="122"/>
      <c r="U28" s="131"/>
      <c r="V28" s="143"/>
      <c r="W28" s="144"/>
      <c r="X28" s="145"/>
      <c r="Y28" s="131"/>
      <c r="Z28" s="143"/>
      <c r="AA28" s="144"/>
      <c r="AB28" s="145"/>
      <c r="AC28" s="131"/>
      <c r="AD28" s="143"/>
      <c r="AE28" s="144"/>
      <c r="AF28" s="145"/>
      <c r="AG28" s="131"/>
      <c r="AH28" s="122"/>
      <c r="AI28" s="131"/>
      <c r="AJ28" s="143"/>
      <c r="AK28" s="144"/>
      <c r="AL28" s="145"/>
      <c r="AM28" s="131"/>
      <c r="AN28" s="143"/>
      <c r="AO28" s="144"/>
      <c r="AP28" s="145"/>
    </row>
    <row r="29" spans="2:42">
      <c r="B29" s="140" t="s">
        <v>70</v>
      </c>
      <c r="C29" s="142"/>
      <c r="D29" s="142"/>
      <c r="E29" s="142"/>
      <c r="F29" s="122"/>
      <c r="G29" s="131"/>
      <c r="H29" s="143"/>
      <c r="I29" s="144"/>
      <c r="J29" s="145"/>
      <c r="K29" s="131"/>
      <c r="L29" s="143"/>
      <c r="M29" s="144"/>
      <c r="N29" s="145"/>
      <c r="O29" s="131"/>
      <c r="P29" s="143"/>
      <c r="Q29" s="144"/>
      <c r="R29" s="145"/>
      <c r="S29" s="131"/>
      <c r="T29" s="122"/>
      <c r="U29" s="131"/>
      <c r="V29" s="143"/>
      <c r="W29" s="144"/>
      <c r="X29" s="145"/>
      <c r="Y29" s="131"/>
      <c r="Z29" s="143"/>
      <c r="AA29" s="144"/>
      <c r="AB29" s="145"/>
      <c r="AC29" s="131"/>
      <c r="AD29" s="143"/>
      <c r="AE29" s="144"/>
      <c r="AF29" s="145"/>
      <c r="AG29" s="131"/>
      <c r="AH29" s="122"/>
      <c r="AI29" s="131"/>
      <c r="AJ29" s="143"/>
      <c r="AK29" s="144"/>
      <c r="AL29" s="145"/>
      <c r="AM29" s="131"/>
      <c r="AN29" s="143"/>
      <c r="AO29" s="144"/>
      <c r="AP29" s="145"/>
    </row>
    <row r="30" spans="2:42">
      <c r="B30" s="153"/>
      <c r="C30" s="147" t="s">
        <v>24</v>
      </c>
      <c r="D30" s="147"/>
      <c r="E30" s="147"/>
      <c r="F30" s="122">
        <v>45097</v>
      </c>
      <c r="G30" s="131"/>
      <c r="H30" s="155">
        <v>43579</v>
      </c>
      <c r="I30" s="144"/>
      <c r="J30" s="145">
        <v>88676</v>
      </c>
      <c r="K30" s="131"/>
      <c r="L30" s="155">
        <v>48321</v>
      </c>
      <c r="M30" s="144"/>
      <c r="N30" s="145">
        <v>136997</v>
      </c>
      <c r="O30" s="131"/>
      <c r="P30" s="155">
        <v>42390</v>
      </c>
      <c r="Q30" s="144"/>
      <c r="R30" s="145">
        <v>179387</v>
      </c>
      <c r="S30" s="131"/>
      <c r="T30" s="122">
        <v>41934</v>
      </c>
      <c r="U30" s="131"/>
      <c r="V30" s="155">
        <v>46558</v>
      </c>
      <c r="W30" s="144"/>
      <c r="X30" s="145">
        <v>88492</v>
      </c>
      <c r="Y30" s="131"/>
      <c r="Z30" s="155">
        <v>48141</v>
      </c>
      <c r="AA30" s="144"/>
      <c r="AB30" s="145">
        <v>136633</v>
      </c>
      <c r="AC30" s="131"/>
      <c r="AD30" s="155">
        <v>42789</v>
      </c>
      <c r="AE30" s="144"/>
      <c r="AF30" s="145">
        <v>179422</v>
      </c>
      <c r="AG30" s="131"/>
      <c r="AH30" s="122">
        <v>45033</v>
      </c>
      <c r="AI30" s="131"/>
      <c r="AJ30" s="155">
        <v>36673</v>
      </c>
      <c r="AK30" s="144"/>
      <c r="AL30" s="145">
        <v>81706</v>
      </c>
      <c r="AM30" s="131"/>
      <c r="AN30" s="155">
        <v>40101</v>
      </c>
      <c r="AO30" s="144"/>
      <c r="AP30" s="145">
        <v>121807</v>
      </c>
    </row>
    <row r="31" spans="2:42">
      <c r="B31" s="153"/>
      <c r="C31" s="147" t="s">
        <v>25</v>
      </c>
      <c r="D31" s="166"/>
      <c r="E31" s="166"/>
      <c r="F31" s="122">
        <v>3834</v>
      </c>
      <c r="G31" s="131"/>
      <c r="H31" s="155">
        <v>1032</v>
      </c>
      <c r="I31" s="144"/>
      <c r="J31" s="145">
        <v>4866</v>
      </c>
      <c r="K31" s="131"/>
      <c r="L31" s="155">
        <v>1541</v>
      </c>
      <c r="M31" s="144"/>
      <c r="N31" s="145">
        <v>6407</v>
      </c>
      <c r="O31" s="131"/>
      <c r="P31" s="155">
        <v>1531</v>
      </c>
      <c r="Q31" s="144"/>
      <c r="R31" s="145">
        <v>7938</v>
      </c>
      <c r="S31" s="131"/>
      <c r="T31" s="122">
        <v>1823</v>
      </c>
      <c r="U31" s="131"/>
      <c r="V31" s="155">
        <v>1585</v>
      </c>
      <c r="W31" s="144"/>
      <c r="X31" s="145">
        <v>3408</v>
      </c>
      <c r="Y31" s="131"/>
      <c r="Z31" s="155">
        <v>1181</v>
      </c>
      <c r="AA31" s="144"/>
      <c r="AB31" s="145">
        <v>4589</v>
      </c>
      <c r="AC31" s="131"/>
      <c r="AD31" s="155">
        <v>1177</v>
      </c>
      <c r="AE31" s="144"/>
      <c r="AF31" s="145">
        <v>5766</v>
      </c>
      <c r="AG31" s="131"/>
      <c r="AH31" s="122">
        <v>978</v>
      </c>
      <c r="AI31" s="131"/>
      <c r="AJ31" s="155">
        <v>2526</v>
      </c>
      <c r="AK31" s="144"/>
      <c r="AL31" s="145">
        <v>3504</v>
      </c>
      <c r="AM31" s="131"/>
      <c r="AN31" s="155">
        <v>1612</v>
      </c>
      <c r="AO31" s="144"/>
      <c r="AP31" s="145">
        <v>5116</v>
      </c>
    </row>
    <row r="32" spans="2:42">
      <c r="B32" s="153"/>
      <c r="C32" s="153" t="s">
        <v>45</v>
      </c>
      <c r="D32" s="166"/>
      <c r="E32" s="166"/>
      <c r="F32" s="175">
        <v>0</v>
      </c>
      <c r="G32" s="131"/>
      <c r="H32" s="155">
        <v>0</v>
      </c>
      <c r="I32" s="176"/>
      <c r="J32" s="177">
        <v>0</v>
      </c>
      <c r="K32" s="131"/>
      <c r="L32" s="155">
        <v>2856</v>
      </c>
      <c r="M32" s="176"/>
      <c r="N32" s="177">
        <v>2856</v>
      </c>
      <c r="O32" s="131"/>
      <c r="P32" s="155">
        <v>-863</v>
      </c>
      <c r="Q32" s="176"/>
      <c r="R32" s="177">
        <v>1993</v>
      </c>
      <c r="S32" s="131"/>
      <c r="T32" s="175">
        <v>0</v>
      </c>
      <c r="U32" s="131"/>
      <c r="V32" s="155">
        <v>0</v>
      </c>
      <c r="W32" s="176"/>
      <c r="X32" s="177">
        <v>0</v>
      </c>
      <c r="Y32" s="131"/>
      <c r="Z32" s="155">
        <v>0</v>
      </c>
      <c r="AA32" s="176"/>
      <c r="AB32" s="177">
        <v>0</v>
      </c>
      <c r="AC32" s="131"/>
      <c r="AD32" s="155">
        <v>0</v>
      </c>
      <c r="AE32" s="176"/>
      <c r="AF32" s="177">
        <v>0</v>
      </c>
      <c r="AG32" s="131"/>
      <c r="AH32" s="175">
        <v>0</v>
      </c>
      <c r="AI32" s="131"/>
      <c r="AJ32" s="155">
        <v>0</v>
      </c>
      <c r="AK32" s="176"/>
      <c r="AL32" s="177">
        <v>0</v>
      </c>
      <c r="AM32" s="131"/>
      <c r="AN32" s="155">
        <v>0</v>
      </c>
      <c r="AO32" s="176"/>
      <c r="AP32" s="177">
        <v>0</v>
      </c>
    </row>
    <row r="33" spans="2:42">
      <c r="B33" s="153"/>
      <c r="C33" s="178" t="s">
        <v>26</v>
      </c>
      <c r="D33" s="147"/>
      <c r="E33" s="147"/>
      <c r="F33" s="122">
        <v>-23700</v>
      </c>
      <c r="G33" s="131"/>
      <c r="H33" s="155">
        <v>-24393</v>
      </c>
      <c r="I33" s="144"/>
      <c r="J33" s="145">
        <v>-48093</v>
      </c>
      <c r="K33" s="131"/>
      <c r="L33" s="155">
        <v>-28840</v>
      </c>
      <c r="M33" s="144"/>
      <c r="N33" s="145">
        <v>-76933</v>
      </c>
      <c r="O33" s="131"/>
      <c r="P33" s="155">
        <v>-35594</v>
      </c>
      <c r="Q33" s="144"/>
      <c r="R33" s="145">
        <v>-112526</v>
      </c>
      <c r="S33" s="131"/>
      <c r="T33" s="122">
        <v>-39237</v>
      </c>
      <c r="U33" s="131"/>
      <c r="V33" s="155">
        <v>-59102</v>
      </c>
      <c r="W33" s="144"/>
      <c r="X33" s="145">
        <v>-98339</v>
      </c>
      <c r="Y33" s="131"/>
      <c r="Z33" s="155">
        <v>-44867</v>
      </c>
      <c r="AA33" s="144"/>
      <c r="AB33" s="145">
        <v>-143206</v>
      </c>
      <c r="AC33" s="131"/>
      <c r="AD33" s="155">
        <v>-31334</v>
      </c>
      <c r="AE33" s="144"/>
      <c r="AF33" s="145">
        <v>-174540</v>
      </c>
      <c r="AG33" s="131"/>
      <c r="AH33" s="122">
        <v>-33672</v>
      </c>
      <c r="AI33" s="131"/>
      <c r="AJ33" s="155">
        <v>-38853</v>
      </c>
      <c r="AK33" s="144"/>
      <c r="AL33" s="145">
        <v>-72525</v>
      </c>
      <c r="AM33" s="131"/>
      <c r="AN33" s="155">
        <v>-42313</v>
      </c>
      <c r="AO33" s="144"/>
      <c r="AP33" s="145">
        <v>-114838</v>
      </c>
    </row>
    <row r="34" spans="2:42">
      <c r="B34" s="153"/>
      <c r="C34" s="166" t="s">
        <v>27</v>
      </c>
      <c r="D34" s="166"/>
      <c r="E34" s="166"/>
      <c r="F34" s="122">
        <v>32</v>
      </c>
      <c r="G34" s="131"/>
      <c r="H34" s="155">
        <v>64</v>
      </c>
      <c r="I34" s="144"/>
      <c r="J34" s="145">
        <v>96</v>
      </c>
      <c r="K34" s="131"/>
      <c r="L34" s="155">
        <v>-57</v>
      </c>
      <c r="M34" s="144"/>
      <c r="N34" s="145">
        <v>39</v>
      </c>
      <c r="O34" s="131"/>
      <c r="P34" s="155">
        <v>-88</v>
      </c>
      <c r="Q34" s="144"/>
      <c r="R34" s="145">
        <v>-50</v>
      </c>
      <c r="S34" s="131"/>
      <c r="T34" s="122">
        <v>-44</v>
      </c>
      <c r="U34" s="131"/>
      <c r="V34" s="155">
        <v>-69</v>
      </c>
      <c r="W34" s="144"/>
      <c r="X34" s="145">
        <v>-112</v>
      </c>
      <c r="Y34" s="131"/>
      <c r="Z34" s="155">
        <v>-144</v>
      </c>
      <c r="AA34" s="144"/>
      <c r="AB34" s="145">
        <v>-256</v>
      </c>
      <c r="AC34" s="131"/>
      <c r="AD34" s="155">
        <v>-88</v>
      </c>
      <c r="AE34" s="144"/>
      <c r="AF34" s="145">
        <v>-344</v>
      </c>
      <c r="AG34" s="131"/>
      <c r="AH34" s="122">
        <v>-48</v>
      </c>
      <c r="AI34" s="131"/>
      <c r="AJ34" s="155">
        <v>37</v>
      </c>
      <c r="AK34" s="144"/>
      <c r="AL34" s="145">
        <v>-11</v>
      </c>
      <c r="AM34" s="131"/>
      <c r="AN34" s="155">
        <v>-77</v>
      </c>
      <c r="AO34" s="144"/>
      <c r="AP34" s="145">
        <v>-89</v>
      </c>
    </row>
    <row r="35" spans="2:42">
      <c r="B35" s="153"/>
      <c r="C35" s="142"/>
      <c r="D35" s="164" t="s">
        <v>28</v>
      </c>
      <c r="E35" s="142"/>
      <c r="F35" s="160">
        <f>SUM(F30:F34)</f>
        <v>25263</v>
      </c>
      <c r="G35" s="172"/>
      <c r="H35" s="168">
        <f>SUM(H30:H34)</f>
        <v>20282</v>
      </c>
      <c r="I35" s="172"/>
      <c r="J35" s="169">
        <f>SUM(J30:J34)</f>
        <v>45545</v>
      </c>
      <c r="K35" s="172"/>
      <c r="L35" s="168">
        <f>SUM(L30:L34)</f>
        <v>23821</v>
      </c>
      <c r="M35" s="172"/>
      <c r="N35" s="169">
        <f>SUM(N30:N34)</f>
        <v>69366</v>
      </c>
      <c r="O35" s="172"/>
      <c r="P35" s="168">
        <f>SUM(P30:P34)</f>
        <v>7376</v>
      </c>
      <c r="Q35" s="172"/>
      <c r="R35" s="169">
        <f>SUM(R30:R34)</f>
        <v>76742</v>
      </c>
      <c r="S35" s="172"/>
      <c r="T35" s="160">
        <f>SUM(T30:T34)</f>
        <v>4476</v>
      </c>
      <c r="U35" s="172"/>
      <c r="V35" s="168">
        <f>SUM(V30:V34)</f>
        <v>-11028</v>
      </c>
      <c r="W35" s="172"/>
      <c r="X35" s="169">
        <f>SUM(X30:X34)</f>
        <v>-6551</v>
      </c>
      <c r="Y35" s="172"/>
      <c r="Z35" s="168">
        <f>SUM(Z30:Z34)</f>
        <v>4311</v>
      </c>
      <c r="AA35" s="172"/>
      <c r="AB35" s="169">
        <f>SUM(AB30:AB34)</f>
        <v>-2240</v>
      </c>
      <c r="AC35" s="172"/>
      <c r="AD35" s="168">
        <f>SUM(AD30:AD34)</f>
        <v>12544</v>
      </c>
      <c r="AE35" s="172"/>
      <c r="AF35" s="169">
        <f>SUM(AF30:AF34)</f>
        <v>10304</v>
      </c>
      <c r="AG35" s="172"/>
      <c r="AH35" s="160">
        <f>SUM(AH30:AH34)</f>
        <v>12291</v>
      </c>
      <c r="AI35" s="172"/>
      <c r="AJ35" s="168">
        <f>SUM(AJ30:AJ34)</f>
        <v>383</v>
      </c>
      <c r="AK35" s="172"/>
      <c r="AL35" s="169">
        <f>SUM(AL30:AL34)</f>
        <v>12674</v>
      </c>
      <c r="AM35" s="172"/>
      <c r="AN35" s="168">
        <f>SUM(AN30:AN34)</f>
        <v>-677</v>
      </c>
      <c r="AO35" s="172"/>
      <c r="AP35" s="169">
        <f>SUM(AP30:AP34)</f>
        <v>11996</v>
      </c>
    </row>
    <row r="36" spans="2:42">
      <c r="B36" s="153"/>
      <c r="C36" s="142"/>
      <c r="D36" s="164"/>
      <c r="E36" s="142"/>
      <c r="F36" s="122"/>
      <c r="G36" s="131"/>
      <c r="H36" s="143"/>
      <c r="I36" s="144"/>
      <c r="J36" s="145"/>
      <c r="K36" s="131"/>
      <c r="L36" s="143"/>
      <c r="M36" s="144"/>
      <c r="N36" s="145"/>
      <c r="O36" s="131"/>
      <c r="P36" s="143"/>
      <c r="Q36" s="144"/>
      <c r="R36" s="145"/>
      <c r="S36" s="131"/>
      <c r="T36" s="122"/>
      <c r="U36" s="131"/>
      <c r="V36" s="143"/>
      <c r="W36" s="144"/>
      <c r="X36" s="145"/>
      <c r="Y36" s="131"/>
      <c r="Z36" s="143"/>
      <c r="AA36" s="144"/>
      <c r="AB36" s="145"/>
      <c r="AC36" s="131"/>
      <c r="AD36" s="143"/>
      <c r="AE36" s="144"/>
      <c r="AF36" s="145"/>
      <c r="AG36" s="131"/>
      <c r="AH36" s="122"/>
      <c r="AI36" s="131"/>
      <c r="AJ36" s="143"/>
      <c r="AK36" s="144"/>
      <c r="AL36" s="145"/>
      <c r="AM36" s="131"/>
      <c r="AN36" s="143"/>
      <c r="AO36" s="144"/>
      <c r="AP36" s="145"/>
    </row>
    <row r="37" spans="2:42">
      <c r="B37" s="179" t="s">
        <v>71</v>
      </c>
      <c r="C37" s="142"/>
      <c r="D37" s="142"/>
      <c r="E37" s="142"/>
      <c r="F37" s="171">
        <f>F27+F35</f>
        <v>75755</v>
      </c>
      <c r="G37" s="172"/>
      <c r="H37" s="173">
        <f>H27+H35</f>
        <v>73302</v>
      </c>
      <c r="I37" s="172"/>
      <c r="J37" s="174">
        <f>J27+J35</f>
        <v>149057</v>
      </c>
      <c r="K37" s="172"/>
      <c r="L37" s="173">
        <f>L27+L35</f>
        <v>88645</v>
      </c>
      <c r="M37" s="172"/>
      <c r="N37" s="174">
        <f>N27+N35</f>
        <v>237703</v>
      </c>
      <c r="O37" s="172"/>
      <c r="P37" s="173">
        <f>P27+P35</f>
        <v>11809</v>
      </c>
      <c r="Q37" s="172"/>
      <c r="R37" s="174">
        <f>R27+R35</f>
        <v>249512</v>
      </c>
      <c r="S37" s="172"/>
      <c r="T37" s="171">
        <f>T27+T35</f>
        <v>88889</v>
      </c>
      <c r="U37" s="172"/>
      <c r="V37" s="173">
        <f>V27+V35</f>
        <v>24996</v>
      </c>
      <c r="W37" s="172"/>
      <c r="X37" s="174">
        <f>X27+X35</f>
        <v>113885</v>
      </c>
      <c r="Y37" s="172"/>
      <c r="Z37" s="173">
        <f>Z27+Z35</f>
        <v>49220</v>
      </c>
      <c r="AA37" s="172"/>
      <c r="AB37" s="174">
        <f>AB27+AB35</f>
        <v>163105</v>
      </c>
      <c r="AC37" s="172"/>
      <c r="AD37" s="173">
        <f>AD27+AD35</f>
        <v>17290</v>
      </c>
      <c r="AE37" s="172"/>
      <c r="AF37" s="174">
        <f>AF27+AF35</f>
        <v>180395</v>
      </c>
      <c r="AG37" s="172"/>
      <c r="AH37" s="171">
        <f>AH27+AH35</f>
        <v>83698</v>
      </c>
      <c r="AI37" s="172"/>
      <c r="AJ37" s="173">
        <f>AJ27+AJ35</f>
        <v>39958</v>
      </c>
      <c r="AK37" s="172"/>
      <c r="AL37" s="174">
        <f>AL27+AL35</f>
        <v>123656</v>
      </c>
      <c r="AM37" s="172"/>
      <c r="AN37" s="173">
        <f>AN27+AN35</f>
        <v>-15303</v>
      </c>
      <c r="AO37" s="172"/>
      <c r="AP37" s="174">
        <f>AP27+AP35</f>
        <v>108352</v>
      </c>
    </row>
    <row r="38" spans="2:42">
      <c r="B38" s="153"/>
      <c r="C38" s="178" t="s">
        <v>63</v>
      </c>
      <c r="D38" s="178"/>
      <c r="E38" s="178"/>
      <c r="F38" s="123">
        <v>3792</v>
      </c>
      <c r="G38" s="131"/>
      <c r="H38" s="180">
        <v>4017</v>
      </c>
      <c r="I38" s="144"/>
      <c r="J38" s="181">
        <v>7809</v>
      </c>
      <c r="K38" s="131"/>
      <c r="L38" s="180">
        <v>3262</v>
      </c>
      <c r="M38" s="144"/>
      <c r="N38" s="181">
        <v>11072</v>
      </c>
      <c r="O38" s="131"/>
      <c r="P38" s="180">
        <v>5305</v>
      </c>
      <c r="Q38" s="144"/>
      <c r="R38" s="181">
        <v>16377</v>
      </c>
      <c r="S38" s="131"/>
      <c r="T38" s="123">
        <v>27044</v>
      </c>
      <c r="U38" s="131"/>
      <c r="V38" s="180">
        <v>-10490</v>
      </c>
      <c r="W38" s="144"/>
      <c r="X38" s="181">
        <v>16554</v>
      </c>
      <c r="Y38" s="131"/>
      <c r="Z38" s="180">
        <v>14577</v>
      </c>
      <c r="AA38" s="144"/>
      <c r="AB38" s="181">
        <v>31131</v>
      </c>
      <c r="AC38" s="131"/>
      <c r="AD38" s="180">
        <v>-10509</v>
      </c>
      <c r="AE38" s="144"/>
      <c r="AF38" s="181">
        <v>20622</v>
      </c>
      <c r="AG38" s="131"/>
      <c r="AH38" s="123">
        <v>32102</v>
      </c>
      <c r="AI38" s="131"/>
      <c r="AJ38" s="180">
        <v>17478</v>
      </c>
      <c r="AK38" s="144"/>
      <c r="AL38" s="181">
        <v>49580</v>
      </c>
      <c r="AM38" s="131"/>
      <c r="AN38" s="180">
        <v>-3559</v>
      </c>
      <c r="AO38" s="144"/>
      <c r="AP38" s="181">
        <v>46020</v>
      </c>
    </row>
    <row r="39" spans="2:42">
      <c r="B39" s="63" t="s">
        <v>31</v>
      </c>
      <c r="C39" s="166"/>
      <c r="D39" s="166"/>
      <c r="E39" s="166"/>
      <c r="F39" s="171">
        <f>F37-F38</f>
        <v>71963</v>
      </c>
      <c r="G39" s="172"/>
      <c r="H39" s="173">
        <f>H37-H38</f>
        <v>69285</v>
      </c>
      <c r="I39" s="172"/>
      <c r="J39" s="174">
        <f>J37-J38</f>
        <v>141248</v>
      </c>
      <c r="K39" s="172"/>
      <c r="L39" s="173">
        <f>L37-L38</f>
        <v>85383</v>
      </c>
      <c r="M39" s="172"/>
      <c r="N39" s="174">
        <f>N37-N38</f>
        <v>226631</v>
      </c>
      <c r="O39" s="172"/>
      <c r="P39" s="173">
        <f>P37-P38</f>
        <v>6504</v>
      </c>
      <c r="Q39" s="172"/>
      <c r="R39" s="174">
        <f>R37-R38</f>
        <v>233135</v>
      </c>
      <c r="S39" s="172"/>
      <c r="T39" s="171">
        <f>T37-T38</f>
        <v>61845</v>
      </c>
      <c r="U39" s="172"/>
      <c r="V39" s="173">
        <f>V37-V38</f>
        <v>35486</v>
      </c>
      <c r="W39" s="172"/>
      <c r="X39" s="174">
        <f>X37-X38</f>
        <v>97331</v>
      </c>
      <c r="Y39" s="172"/>
      <c r="Z39" s="173">
        <f>Z37-Z38</f>
        <v>34643</v>
      </c>
      <c r="AA39" s="172"/>
      <c r="AB39" s="174">
        <f>AB37-AB38</f>
        <v>131974</v>
      </c>
      <c r="AC39" s="172"/>
      <c r="AD39" s="173">
        <f>AD37-AD38</f>
        <v>27799</v>
      </c>
      <c r="AE39" s="172"/>
      <c r="AF39" s="174">
        <f>AF37-AF38</f>
        <v>159773</v>
      </c>
      <c r="AG39" s="172"/>
      <c r="AH39" s="171">
        <f>AH37-AH38</f>
        <v>51596</v>
      </c>
      <c r="AI39" s="172"/>
      <c r="AJ39" s="173">
        <f>AJ37-AJ38</f>
        <v>22480</v>
      </c>
      <c r="AK39" s="172"/>
      <c r="AL39" s="174">
        <f>AL37-AL38</f>
        <v>74076</v>
      </c>
      <c r="AM39" s="172"/>
      <c r="AN39" s="173">
        <f>AN37-AN38</f>
        <v>-11744</v>
      </c>
      <c r="AO39" s="172"/>
      <c r="AP39" s="174">
        <f>AP37-AP38</f>
        <v>62332</v>
      </c>
    </row>
    <row r="40" spans="2:42">
      <c r="B40" s="179"/>
      <c r="C40" s="147" t="s">
        <v>76</v>
      </c>
      <c r="D40" s="147"/>
      <c r="E40" s="166"/>
      <c r="F40" s="175">
        <v>1171</v>
      </c>
      <c r="G40" s="131"/>
      <c r="H40" s="180">
        <v>1000</v>
      </c>
      <c r="I40" s="176"/>
      <c r="J40" s="177">
        <v>2172</v>
      </c>
      <c r="K40" s="131"/>
      <c r="L40" s="180">
        <v>795</v>
      </c>
      <c r="M40" s="176"/>
      <c r="N40" s="177">
        <v>2966</v>
      </c>
      <c r="O40" s="131"/>
      <c r="P40" s="180">
        <v>1120</v>
      </c>
      <c r="Q40" s="176"/>
      <c r="R40" s="177">
        <v>4087</v>
      </c>
      <c r="S40" s="131"/>
      <c r="T40" s="175">
        <v>1549</v>
      </c>
      <c r="U40" s="131"/>
      <c r="V40" s="180">
        <v>980</v>
      </c>
      <c r="W40" s="176"/>
      <c r="X40" s="177">
        <v>2530</v>
      </c>
      <c r="Y40" s="131"/>
      <c r="Z40" s="180">
        <v>1058</v>
      </c>
      <c r="AA40" s="176"/>
      <c r="AB40" s="177">
        <v>3588</v>
      </c>
      <c r="AC40" s="131"/>
      <c r="AD40" s="180">
        <v>1071</v>
      </c>
      <c r="AE40" s="176"/>
      <c r="AF40" s="177">
        <v>4659</v>
      </c>
      <c r="AG40" s="131"/>
      <c r="AH40" s="175">
        <v>2367</v>
      </c>
      <c r="AI40" s="131"/>
      <c r="AJ40" s="180">
        <v>993</v>
      </c>
      <c r="AK40" s="176"/>
      <c r="AL40" s="177">
        <v>3360</v>
      </c>
      <c r="AM40" s="131"/>
      <c r="AN40" s="180">
        <v>657</v>
      </c>
      <c r="AO40" s="176"/>
      <c r="AP40" s="177">
        <v>4016</v>
      </c>
    </row>
    <row r="41" spans="2:42" ht="13.5" thickBot="1">
      <c r="B41" s="203" t="s">
        <v>75</v>
      </c>
      <c r="C41" s="182"/>
      <c r="D41" s="182"/>
      <c r="E41" s="182"/>
      <c r="F41" s="183">
        <f>F39-F40</f>
        <v>70792</v>
      </c>
      <c r="G41" s="184"/>
      <c r="H41" s="185">
        <f>H39-H40</f>
        <v>68285</v>
      </c>
      <c r="I41" s="184"/>
      <c r="J41" s="186">
        <f>J39-J40</f>
        <v>139076</v>
      </c>
      <c r="K41" s="184"/>
      <c r="L41" s="185">
        <f>L39-L40</f>
        <v>84588</v>
      </c>
      <c r="M41" s="184"/>
      <c r="N41" s="186">
        <f>N39-N40</f>
        <v>223665</v>
      </c>
      <c r="O41" s="184"/>
      <c r="P41" s="185">
        <f>P39-P40</f>
        <v>5384</v>
      </c>
      <c r="Q41" s="184"/>
      <c r="R41" s="186">
        <f>R39-R40</f>
        <v>229048</v>
      </c>
      <c r="S41" s="184"/>
      <c r="T41" s="183">
        <f>T39-T40</f>
        <v>60296</v>
      </c>
      <c r="U41" s="184"/>
      <c r="V41" s="185">
        <f>V39-V40</f>
        <v>34506</v>
      </c>
      <c r="W41" s="184"/>
      <c r="X41" s="186">
        <f>X39-X40</f>
        <v>94801</v>
      </c>
      <c r="Y41" s="184"/>
      <c r="Z41" s="185">
        <f>Z39-Z40</f>
        <v>33585</v>
      </c>
      <c r="AA41" s="184"/>
      <c r="AB41" s="186">
        <f>AB39-AB40</f>
        <v>128386</v>
      </c>
      <c r="AC41" s="184"/>
      <c r="AD41" s="185">
        <f>AD39-AD40</f>
        <v>26728</v>
      </c>
      <c r="AE41" s="184"/>
      <c r="AF41" s="186">
        <f>AF39-AF40</f>
        <v>155114</v>
      </c>
      <c r="AG41" s="184"/>
      <c r="AH41" s="183">
        <f>AH39-AH40</f>
        <v>49229</v>
      </c>
      <c r="AI41" s="184"/>
      <c r="AJ41" s="185">
        <f>AJ39-AJ40</f>
        <v>21487</v>
      </c>
      <c r="AK41" s="184"/>
      <c r="AL41" s="186">
        <f>AL39-AL40</f>
        <v>70716</v>
      </c>
      <c r="AM41" s="184"/>
      <c r="AN41" s="185">
        <f>AN39-AN40</f>
        <v>-12401</v>
      </c>
      <c r="AO41" s="184"/>
      <c r="AP41" s="186">
        <f>AP39-AP40</f>
        <v>58316</v>
      </c>
    </row>
    <row r="42" spans="2:42" ht="13.5" thickTop="1">
      <c r="B42" s="165"/>
      <c r="C42" s="142"/>
      <c r="D42" s="142"/>
      <c r="E42" s="142"/>
      <c r="F42" s="187"/>
      <c r="G42" s="131"/>
      <c r="H42" s="155"/>
      <c r="I42" s="188"/>
      <c r="J42" s="189"/>
      <c r="K42" s="131"/>
      <c r="L42" s="155"/>
      <c r="M42" s="188"/>
      <c r="N42" s="189"/>
      <c r="O42" s="131"/>
      <c r="P42" s="155"/>
      <c r="Q42" s="188"/>
      <c r="R42" s="189"/>
      <c r="S42" s="131"/>
      <c r="T42" s="187"/>
      <c r="U42" s="131"/>
      <c r="V42" s="155"/>
      <c r="W42" s="188"/>
      <c r="X42" s="189"/>
      <c r="Y42" s="131"/>
      <c r="Z42" s="155"/>
      <c r="AA42" s="188"/>
      <c r="AB42" s="189"/>
      <c r="AC42" s="131"/>
      <c r="AD42" s="155"/>
      <c r="AE42" s="188"/>
      <c r="AF42" s="189"/>
      <c r="AG42" s="131"/>
      <c r="AH42" s="187"/>
      <c r="AI42" s="131"/>
      <c r="AJ42" s="155"/>
      <c r="AK42" s="188"/>
      <c r="AL42" s="189"/>
      <c r="AM42" s="131"/>
      <c r="AN42" s="155"/>
      <c r="AO42" s="188"/>
      <c r="AP42" s="189"/>
    </row>
    <row r="43" spans="2:42">
      <c r="B43" s="179" t="s">
        <v>34</v>
      </c>
      <c r="C43" s="142"/>
      <c r="D43" s="142"/>
      <c r="E43" s="142"/>
      <c r="F43" s="190">
        <v>86063</v>
      </c>
      <c r="G43" s="131"/>
      <c r="H43" s="155">
        <v>85934</v>
      </c>
      <c r="I43" s="191"/>
      <c r="J43" s="192">
        <v>85999</v>
      </c>
      <c r="K43" s="131"/>
      <c r="L43" s="155">
        <v>86006</v>
      </c>
      <c r="M43" s="191"/>
      <c r="N43" s="192">
        <v>86001</v>
      </c>
      <c r="O43" s="131"/>
      <c r="P43" s="155">
        <v>86083</v>
      </c>
      <c r="Q43" s="191"/>
      <c r="R43" s="192">
        <v>86022</v>
      </c>
      <c r="S43" s="131"/>
      <c r="T43" s="190">
        <v>86136</v>
      </c>
      <c r="U43" s="131"/>
      <c r="V43" s="155">
        <v>86691</v>
      </c>
      <c r="W43" s="191"/>
      <c r="X43" s="192">
        <v>86391</v>
      </c>
      <c r="Y43" s="131"/>
      <c r="Z43" s="155">
        <v>86593</v>
      </c>
      <c r="AA43" s="191"/>
      <c r="AB43" s="192">
        <v>86459</v>
      </c>
      <c r="AC43" s="131"/>
      <c r="AD43" s="155">
        <v>85978</v>
      </c>
      <c r="AE43" s="191"/>
      <c r="AF43" s="192">
        <v>86338</v>
      </c>
      <c r="AG43" s="131"/>
      <c r="AH43" s="190">
        <v>85843</v>
      </c>
      <c r="AI43" s="131"/>
      <c r="AJ43" s="155">
        <v>85737</v>
      </c>
      <c r="AK43" s="191"/>
      <c r="AL43" s="192">
        <v>85790</v>
      </c>
      <c r="AM43" s="131"/>
      <c r="AN43" s="155">
        <v>85416</v>
      </c>
      <c r="AO43" s="191"/>
      <c r="AP43" s="192">
        <v>85664</v>
      </c>
    </row>
    <row r="44" spans="2:42">
      <c r="B44" s="179" t="s">
        <v>77</v>
      </c>
      <c r="C44" s="147"/>
      <c r="D44" s="147"/>
      <c r="E44" s="147"/>
      <c r="F44" s="193"/>
      <c r="G44" s="131"/>
      <c r="H44" s="155"/>
      <c r="I44" s="194"/>
      <c r="J44" s="195"/>
      <c r="K44" s="131"/>
      <c r="L44" s="155"/>
      <c r="M44" s="194"/>
      <c r="N44" s="195"/>
      <c r="O44" s="131"/>
      <c r="P44" s="196"/>
      <c r="Q44" s="194"/>
      <c r="R44" s="195"/>
      <c r="S44" s="131"/>
      <c r="T44" s="193"/>
      <c r="U44" s="131"/>
      <c r="V44" s="155"/>
      <c r="W44" s="194"/>
      <c r="X44" s="195"/>
      <c r="Y44" s="131"/>
      <c r="Z44" s="155"/>
      <c r="AA44" s="194"/>
      <c r="AB44" s="195"/>
      <c r="AC44" s="131"/>
      <c r="AD44" s="196"/>
      <c r="AE44" s="194"/>
      <c r="AF44" s="195"/>
      <c r="AG44" s="131"/>
      <c r="AH44" s="193"/>
      <c r="AI44" s="131"/>
      <c r="AJ44" s="155"/>
      <c r="AK44" s="194"/>
      <c r="AL44" s="195"/>
      <c r="AM44" s="131"/>
      <c r="AN44" s="155"/>
      <c r="AO44" s="194"/>
      <c r="AP44" s="195"/>
    </row>
    <row r="45" spans="2:42">
      <c r="B45" s="179"/>
      <c r="C45" s="167" t="s">
        <v>78</v>
      </c>
      <c r="D45" s="147"/>
      <c r="E45" s="147"/>
      <c r="F45" s="197">
        <v>0.82</v>
      </c>
      <c r="G45" s="131"/>
      <c r="H45" s="198">
        <v>0.79</v>
      </c>
      <c r="I45" s="199"/>
      <c r="J45" s="200">
        <v>1.62</v>
      </c>
      <c r="K45" s="131"/>
      <c r="L45" s="198">
        <v>0.98</v>
      </c>
      <c r="M45" s="199"/>
      <c r="N45" s="200">
        <v>2.6</v>
      </c>
      <c r="O45" s="131"/>
      <c r="P45" s="198">
        <v>0.06</v>
      </c>
      <c r="Q45" s="199"/>
      <c r="R45" s="200">
        <v>2.66</v>
      </c>
      <c r="S45" s="131"/>
      <c r="T45" s="197">
        <v>0.7</v>
      </c>
      <c r="U45" s="131"/>
      <c r="V45" s="198">
        <v>0.4</v>
      </c>
      <c r="W45" s="199"/>
      <c r="X45" s="200">
        <v>1.1000000000000001</v>
      </c>
      <c r="Y45" s="131"/>
      <c r="Z45" s="198">
        <v>0.39</v>
      </c>
      <c r="AA45" s="199"/>
      <c r="AB45" s="200">
        <v>1.48</v>
      </c>
      <c r="AC45" s="131"/>
      <c r="AD45" s="198">
        <v>0.31</v>
      </c>
      <c r="AE45" s="199"/>
      <c r="AF45" s="200">
        <v>1.8</v>
      </c>
      <c r="AG45" s="131"/>
      <c r="AH45" s="197">
        <v>0.56999999999999995</v>
      </c>
      <c r="AI45" s="131"/>
      <c r="AJ45" s="198">
        <v>0.25</v>
      </c>
      <c r="AK45" s="199"/>
      <c r="AL45" s="200">
        <v>0.82</v>
      </c>
      <c r="AM45" s="131"/>
      <c r="AN45" s="198">
        <v>-0.15</v>
      </c>
      <c r="AO45" s="199"/>
      <c r="AP45" s="200">
        <v>0.68</v>
      </c>
    </row>
    <row r="46" spans="2:42">
      <c r="B46" s="165"/>
      <c r="C46" s="147"/>
      <c r="D46" s="147"/>
      <c r="E46" s="147"/>
      <c r="F46" s="193"/>
      <c r="G46" s="131"/>
      <c r="H46" s="155"/>
      <c r="I46" s="194"/>
      <c r="J46" s="195"/>
      <c r="K46" s="131"/>
      <c r="L46" s="155"/>
      <c r="M46" s="194"/>
      <c r="N46" s="195"/>
      <c r="O46" s="131"/>
      <c r="P46" s="155"/>
      <c r="Q46" s="194"/>
      <c r="R46" s="195"/>
      <c r="S46" s="131"/>
      <c r="T46" s="193"/>
      <c r="U46" s="131"/>
      <c r="V46" s="155"/>
      <c r="W46" s="194"/>
      <c r="X46" s="195"/>
      <c r="Y46" s="131"/>
      <c r="Z46" s="155"/>
      <c r="AA46" s="194"/>
      <c r="AB46" s="195"/>
      <c r="AC46" s="131"/>
      <c r="AD46" s="155"/>
      <c r="AE46" s="194"/>
      <c r="AF46" s="195"/>
      <c r="AG46" s="131"/>
      <c r="AH46" s="193"/>
      <c r="AI46" s="131"/>
      <c r="AJ46" s="155"/>
      <c r="AK46" s="194"/>
      <c r="AL46" s="195"/>
      <c r="AM46" s="131"/>
      <c r="AN46" s="155"/>
      <c r="AO46" s="194"/>
      <c r="AP46" s="195"/>
    </row>
    <row r="47" spans="2:42">
      <c r="B47" s="179" t="s">
        <v>36</v>
      </c>
      <c r="C47" s="142"/>
      <c r="D47" s="142"/>
      <c r="E47" s="142"/>
      <c r="F47" s="190">
        <v>87790</v>
      </c>
      <c r="G47" s="131"/>
      <c r="H47" s="155">
        <v>87118</v>
      </c>
      <c r="I47" s="191"/>
      <c r="J47" s="192">
        <v>87444</v>
      </c>
      <c r="K47" s="131"/>
      <c r="L47" s="155">
        <v>87523</v>
      </c>
      <c r="M47" s="191"/>
      <c r="N47" s="192">
        <v>87458</v>
      </c>
      <c r="O47" s="131"/>
      <c r="P47" s="155">
        <v>87556</v>
      </c>
      <c r="Q47" s="191"/>
      <c r="R47" s="192">
        <v>87436</v>
      </c>
      <c r="S47" s="131"/>
      <c r="T47" s="190">
        <v>87827</v>
      </c>
      <c r="U47" s="131"/>
      <c r="V47" s="155">
        <v>87756</v>
      </c>
      <c r="W47" s="191"/>
      <c r="X47" s="192">
        <v>87752</v>
      </c>
      <c r="Y47" s="131"/>
      <c r="Z47" s="155">
        <v>87479</v>
      </c>
      <c r="AA47" s="191"/>
      <c r="AB47" s="192">
        <v>87647</v>
      </c>
      <c r="AC47" s="131"/>
      <c r="AD47" s="155">
        <v>86925</v>
      </c>
      <c r="AE47" s="191"/>
      <c r="AF47" s="192">
        <v>87453</v>
      </c>
      <c r="AG47" s="131"/>
      <c r="AH47" s="190">
        <v>86905</v>
      </c>
      <c r="AI47" s="131"/>
      <c r="AJ47" s="155">
        <v>86561</v>
      </c>
      <c r="AK47" s="191"/>
      <c r="AL47" s="192">
        <v>86724</v>
      </c>
      <c r="AM47" s="131"/>
      <c r="AN47" s="155">
        <v>85416</v>
      </c>
      <c r="AO47" s="191"/>
      <c r="AP47" s="192">
        <v>86569</v>
      </c>
    </row>
    <row r="48" spans="2:42">
      <c r="B48" s="179" t="s">
        <v>79</v>
      </c>
      <c r="C48" s="147"/>
      <c r="D48" s="147"/>
      <c r="E48" s="147"/>
      <c r="F48" s="193"/>
      <c r="G48" s="131"/>
      <c r="H48" s="155"/>
      <c r="I48" s="194"/>
      <c r="J48" s="195"/>
      <c r="K48" s="131"/>
      <c r="L48" s="155"/>
      <c r="M48" s="194"/>
      <c r="N48" s="195"/>
      <c r="O48" s="131"/>
      <c r="P48" s="196"/>
      <c r="Q48" s="194"/>
      <c r="R48" s="195"/>
      <c r="S48" s="131"/>
      <c r="T48" s="193"/>
      <c r="U48" s="131"/>
      <c r="V48" s="155"/>
      <c r="W48" s="194"/>
      <c r="X48" s="195"/>
      <c r="Y48" s="131"/>
      <c r="Z48" s="155"/>
      <c r="AA48" s="194"/>
      <c r="AB48" s="195"/>
      <c r="AC48" s="131"/>
      <c r="AD48" s="196"/>
      <c r="AE48" s="194"/>
      <c r="AF48" s="195"/>
      <c r="AG48" s="131"/>
      <c r="AH48" s="193"/>
      <c r="AI48" s="131"/>
      <c r="AJ48" s="155"/>
      <c r="AK48" s="194"/>
      <c r="AL48" s="195"/>
      <c r="AM48" s="131"/>
      <c r="AN48" s="155"/>
      <c r="AO48" s="194"/>
      <c r="AP48" s="195"/>
    </row>
    <row r="49" spans="2:42">
      <c r="B49" s="179"/>
      <c r="C49" s="167" t="s">
        <v>78</v>
      </c>
      <c r="D49" s="147"/>
      <c r="E49" s="147"/>
      <c r="F49" s="197">
        <v>0.81</v>
      </c>
      <c r="G49" s="131"/>
      <c r="H49" s="198">
        <v>0.78</v>
      </c>
      <c r="I49" s="199"/>
      <c r="J49" s="200">
        <v>1.59</v>
      </c>
      <c r="K49" s="131"/>
      <c r="L49" s="198">
        <v>0.97</v>
      </c>
      <c r="M49" s="199"/>
      <c r="N49" s="200">
        <v>2.56</v>
      </c>
      <c r="O49" s="131"/>
      <c r="P49" s="198">
        <v>0.06</v>
      </c>
      <c r="Q49" s="199"/>
      <c r="R49" s="200">
        <v>2.62</v>
      </c>
      <c r="S49" s="131"/>
      <c r="T49" s="197">
        <v>0.69</v>
      </c>
      <c r="U49" s="131"/>
      <c r="V49" s="198">
        <v>0.39</v>
      </c>
      <c r="W49" s="199"/>
      <c r="X49" s="200">
        <v>1.08</v>
      </c>
      <c r="Y49" s="131"/>
      <c r="Z49" s="198">
        <v>0.38</v>
      </c>
      <c r="AA49" s="199"/>
      <c r="AB49" s="200">
        <v>1.46</v>
      </c>
      <c r="AC49" s="131"/>
      <c r="AD49" s="198">
        <v>0.31</v>
      </c>
      <c r="AE49" s="199"/>
      <c r="AF49" s="200">
        <v>1.77</v>
      </c>
      <c r="AG49" s="131"/>
      <c r="AH49" s="197">
        <v>0.56999999999999995</v>
      </c>
      <c r="AI49" s="131"/>
      <c r="AJ49" s="198">
        <v>0.25</v>
      </c>
      <c r="AK49" s="199"/>
      <c r="AL49" s="200">
        <v>0.82</v>
      </c>
      <c r="AM49" s="131"/>
      <c r="AN49" s="198">
        <v>-0.15</v>
      </c>
      <c r="AO49" s="199"/>
      <c r="AP49" s="200">
        <v>0.67</v>
      </c>
    </row>
    <row r="50" spans="2:42">
      <c r="B50" s="165"/>
      <c r="C50" s="147"/>
      <c r="D50" s="147"/>
      <c r="E50" s="147"/>
      <c r="F50" s="122"/>
      <c r="G50" s="131"/>
      <c r="H50" s="155"/>
      <c r="I50" s="144"/>
      <c r="J50" s="145"/>
      <c r="K50" s="131"/>
      <c r="L50" s="155"/>
      <c r="M50" s="144"/>
      <c r="N50" s="145"/>
      <c r="O50" s="131"/>
      <c r="P50" s="155"/>
      <c r="Q50" s="144"/>
      <c r="R50" s="145"/>
      <c r="S50" s="131"/>
      <c r="T50" s="122"/>
      <c r="U50" s="131"/>
      <c r="V50" s="155"/>
      <c r="W50" s="144"/>
      <c r="X50" s="145"/>
      <c r="Y50" s="131"/>
      <c r="Z50" s="155"/>
      <c r="AA50" s="144"/>
      <c r="AB50" s="145"/>
      <c r="AC50" s="131"/>
      <c r="AD50" s="155"/>
      <c r="AE50" s="144"/>
      <c r="AF50" s="145"/>
      <c r="AG50" s="131"/>
      <c r="AH50" s="122"/>
      <c r="AI50" s="131"/>
      <c r="AJ50" s="155"/>
      <c r="AK50" s="144"/>
      <c r="AL50" s="145"/>
      <c r="AM50" s="131"/>
      <c r="AN50" s="155"/>
      <c r="AO50" s="144"/>
      <c r="AP50" s="145"/>
    </row>
    <row r="51" spans="2:42">
      <c r="B51" s="131"/>
      <c r="C51" s="147"/>
      <c r="D51" s="147"/>
      <c r="E51" s="147"/>
      <c r="F51" s="123"/>
      <c r="G51" s="131"/>
      <c r="H51" s="180"/>
      <c r="I51" s="201"/>
      <c r="J51" s="181"/>
      <c r="K51" s="131"/>
      <c r="L51" s="180"/>
      <c r="M51" s="201"/>
      <c r="N51" s="181"/>
      <c r="O51" s="131"/>
      <c r="P51" s="180"/>
      <c r="Q51" s="201"/>
      <c r="R51" s="181"/>
      <c r="S51" s="131"/>
      <c r="T51" s="123"/>
      <c r="U51" s="131"/>
      <c r="V51" s="180"/>
      <c r="W51" s="201"/>
      <c r="X51" s="181"/>
      <c r="Y51" s="131"/>
      <c r="Z51" s="180"/>
      <c r="AA51" s="201"/>
      <c r="AB51" s="181"/>
      <c r="AC51" s="131"/>
      <c r="AD51" s="180"/>
      <c r="AE51" s="201"/>
      <c r="AF51" s="181"/>
      <c r="AG51" s="131"/>
      <c r="AH51" s="123"/>
      <c r="AI51" s="131"/>
      <c r="AJ51" s="180"/>
      <c r="AK51" s="201"/>
      <c r="AL51" s="181"/>
      <c r="AM51" s="131"/>
      <c r="AN51" s="180"/>
      <c r="AO51" s="201"/>
      <c r="AP51" s="181"/>
    </row>
  </sheetData>
  <mergeCells count="2">
    <mergeCell ref="R6:R9"/>
    <mergeCell ref="AF6:AF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C6EE-4388-495D-9320-D7C93D261781}">
  <sheetPr>
    <tabColor theme="7" tint="-0.249977111117893"/>
  </sheetPr>
  <dimension ref="B2:AP32"/>
  <sheetViews>
    <sheetView workbookViewId="0">
      <pane xSplit="5" ySplit="9" topLeftCell="U10" activePane="bottomRight" state="frozen"/>
      <selection pane="topRight" activeCell="F1" sqref="F1"/>
      <selection pane="bottomLeft" activeCell="A10" sqref="A10"/>
      <selection pane="bottomRight" activeCell="AN5" sqref="AN5"/>
    </sheetView>
  </sheetViews>
  <sheetFormatPr defaultColWidth="8.85546875" defaultRowHeight="12.75"/>
  <cols>
    <col min="1" max="1" width="3.7109375" style="109" customWidth="1"/>
    <col min="2" max="4" width="1.7109375" style="109" customWidth="1"/>
    <col min="5" max="5" width="47.7109375" style="109" customWidth="1"/>
    <col min="6" max="6" width="15.5703125" style="109" bestFit="1" customWidth="1"/>
    <col min="7" max="7" width="2.5703125" style="109" customWidth="1"/>
    <col min="8" max="8" width="15.5703125" style="109" bestFit="1" customWidth="1"/>
    <col min="9" max="9" width="2.5703125" style="109" customWidth="1"/>
    <col min="10" max="10" width="15.5703125" style="109" bestFit="1" customWidth="1"/>
    <col min="11" max="11" width="2.5703125" style="109" customWidth="1"/>
    <col min="12" max="12" width="15.5703125" style="109" bestFit="1" customWidth="1"/>
    <col min="13" max="13" width="2.5703125" style="109" customWidth="1"/>
    <col min="14" max="14" width="15.5703125" style="109" bestFit="1" customWidth="1"/>
    <col min="15" max="15" width="2.5703125" style="109" customWidth="1"/>
    <col min="16" max="16" width="15.5703125" style="109" bestFit="1" customWidth="1"/>
    <col min="17" max="17" width="2.5703125" style="109" customWidth="1"/>
    <col min="18" max="18" width="15.5703125" style="109" bestFit="1" customWidth="1"/>
    <col min="19" max="19" width="2.5703125" style="109" customWidth="1"/>
    <col min="20" max="20" width="15.5703125" style="109" bestFit="1" customWidth="1"/>
    <col min="21" max="21" width="2.5703125" style="109" customWidth="1"/>
    <col min="22" max="22" width="15.5703125" style="109" bestFit="1" customWidth="1"/>
    <col min="23" max="23" width="2.5703125" style="109" customWidth="1"/>
    <col min="24" max="24" width="15.5703125" style="109" bestFit="1" customWidth="1"/>
    <col min="25" max="25" width="2.5703125" style="109" customWidth="1"/>
    <col min="26" max="26" width="15.5703125" style="109" bestFit="1" customWidth="1"/>
    <col min="27" max="27" width="2.5703125" style="109" customWidth="1"/>
    <col min="28" max="28" width="15.5703125" style="109" bestFit="1" customWidth="1"/>
    <col min="29" max="29" width="2.5703125" style="109" customWidth="1"/>
    <col min="30" max="30" width="15.5703125" style="109" bestFit="1" customWidth="1"/>
    <col min="31" max="31" width="2.5703125" style="109" customWidth="1"/>
    <col min="32" max="32" width="15.5703125" style="109" bestFit="1" customWidth="1"/>
    <col min="33" max="33" width="2.5703125" style="109" customWidth="1"/>
    <col min="34" max="34" width="15.5703125" style="109" bestFit="1" customWidth="1"/>
    <col min="35" max="35" width="2.5703125" style="109" customWidth="1"/>
    <col min="36" max="36" width="15.5703125" style="109" bestFit="1" customWidth="1"/>
    <col min="37" max="37" width="2.5703125" style="109" customWidth="1"/>
    <col min="38" max="38" width="15.5703125" style="109" bestFit="1" customWidth="1"/>
    <col min="39" max="39" width="2.5703125" style="109" customWidth="1"/>
    <col min="40" max="40" width="15.5703125" style="109" bestFit="1" customWidth="1"/>
    <col min="41" max="41" width="2.5703125" style="109" customWidth="1"/>
    <col min="42" max="42" width="15.5703125" style="109" bestFit="1" customWidth="1"/>
    <col min="43" max="16384" width="8.85546875" style="109"/>
  </cols>
  <sheetData>
    <row r="2" spans="2:42" ht="26.25">
      <c r="B2" s="107" t="s">
        <v>11</v>
      </c>
      <c r="C2" s="108"/>
      <c r="D2" s="108"/>
      <c r="E2" s="108"/>
    </row>
    <row r="3" spans="2:42" ht="15.75">
      <c r="B3" s="110" t="s">
        <v>0</v>
      </c>
      <c r="C3" s="111"/>
      <c r="D3" s="111"/>
      <c r="E3" s="111"/>
    </row>
    <row r="4" spans="2:42">
      <c r="B4" s="112" t="s">
        <v>1</v>
      </c>
      <c r="C4" s="112"/>
      <c r="D4" s="112"/>
      <c r="E4" s="112"/>
    </row>
    <row r="6" spans="2:42">
      <c r="F6" s="113" t="s">
        <v>2</v>
      </c>
      <c r="H6" s="113" t="s">
        <v>2</v>
      </c>
      <c r="J6" s="113" t="s">
        <v>3</v>
      </c>
      <c r="L6" s="113" t="s">
        <v>2</v>
      </c>
      <c r="N6" s="113" t="s">
        <v>4</v>
      </c>
      <c r="P6" s="113" t="s">
        <v>2</v>
      </c>
      <c r="R6" s="211" t="s">
        <v>52</v>
      </c>
      <c r="T6" s="113" t="s">
        <v>2</v>
      </c>
      <c r="V6" s="113" t="s">
        <v>2</v>
      </c>
      <c r="X6" s="113" t="s">
        <v>3</v>
      </c>
      <c r="Z6" s="113" t="s">
        <v>2</v>
      </c>
      <c r="AB6" s="113" t="s">
        <v>4</v>
      </c>
      <c r="AD6" s="113" t="s">
        <v>2</v>
      </c>
      <c r="AF6" s="211" t="s">
        <v>64</v>
      </c>
      <c r="AH6" s="113" t="s">
        <v>2</v>
      </c>
      <c r="AJ6" s="113" t="s">
        <v>2</v>
      </c>
      <c r="AL6" s="113" t="s">
        <v>3</v>
      </c>
      <c r="AN6" s="113" t="s">
        <v>2</v>
      </c>
      <c r="AP6" s="113" t="s">
        <v>4</v>
      </c>
    </row>
    <row r="7" spans="2:42">
      <c r="F7" s="114" t="s">
        <v>5</v>
      </c>
      <c r="H7" s="114" t="s">
        <v>5</v>
      </c>
      <c r="J7" s="114" t="s">
        <v>5</v>
      </c>
      <c r="L7" s="114" t="s">
        <v>5</v>
      </c>
      <c r="N7" s="114" t="s">
        <v>5</v>
      </c>
      <c r="P7" s="114" t="s">
        <v>5</v>
      </c>
      <c r="R7" s="212"/>
      <c r="T7" s="114" t="s">
        <v>5</v>
      </c>
      <c r="V7" s="114" t="s">
        <v>5</v>
      </c>
      <c r="X7" s="114" t="s">
        <v>5</v>
      </c>
      <c r="Z7" s="114" t="s">
        <v>5</v>
      </c>
      <c r="AB7" s="114" t="s">
        <v>5</v>
      </c>
      <c r="AD7" s="114" t="s">
        <v>5</v>
      </c>
      <c r="AF7" s="212"/>
      <c r="AH7" s="114" t="s">
        <v>5</v>
      </c>
      <c r="AJ7" s="114" t="s">
        <v>5</v>
      </c>
      <c r="AL7" s="114" t="s">
        <v>5</v>
      </c>
      <c r="AN7" s="114" t="s">
        <v>5</v>
      </c>
      <c r="AP7" s="114" t="s">
        <v>5</v>
      </c>
    </row>
    <row r="8" spans="2:42">
      <c r="F8" s="114" t="s">
        <v>6</v>
      </c>
      <c r="H8" s="114" t="s">
        <v>7</v>
      </c>
      <c r="J8" s="114" t="s">
        <v>7</v>
      </c>
      <c r="L8" s="114" t="s">
        <v>8</v>
      </c>
      <c r="N8" s="114" t="s">
        <v>10</v>
      </c>
      <c r="P8" s="114" t="s">
        <v>9</v>
      </c>
      <c r="R8" s="212"/>
      <c r="T8" s="114" t="s">
        <v>6</v>
      </c>
      <c r="V8" s="114" t="s">
        <v>7</v>
      </c>
      <c r="X8" s="114" t="s">
        <v>7</v>
      </c>
      <c r="Z8" s="114" t="s">
        <v>8</v>
      </c>
      <c r="AB8" s="114" t="s">
        <v>10</v>
      </c>
      <c r="AD8" s="114" t="s">
        <v>9</v>
      </c>
      <c r="AF8" s="212"/>
      <c r="AH8" s="114" t="s">
        <v>6</v>
      </c>
      <c r="AJ8" s="114" t="s">
        <v>7</v>
      </c>
      <c r="AL8" s="114" t="s">
        <v>7</v>
      </c>
      <c r="AN8" s="114" t="s">
        <v>8</v>
      </c>
      <c r="AP8" s="114" t="s">
        <v>10</v>
      </c>
    </row>
    <row r="9" spans="2:42">
      <c r="F9" s="115">
        <v>2020</v>
      </c>
      <c r="H9" s="115">
        <v>2020</v>
      </c>
      <c r="J9" s="115">
        <v>2020</v>
      </c>
      <c r="L9" s="115">
        <v>2020</v>
      </c>
      <c r="N9" s="115">
        <v>2020</v>
      </c>
      <c r="P9" s="115">
        <v>2020</v>
      </c>
      <c r="R9" s="213"/>
      <c r="T9" s="115">
        <v>2021</v>
      </c>
      <c r="V9" s="115">
        <v>2021</v>
      </c>
      <c r="X9" s="115">
        <v>2021</v>
      </c>
      <c r="Z9" s="115">
        <v>2021</v>
      </c>
      <c r="AB9" s="115">
        <v>2021</v>
      </c>
      <c r="AD9" s="115">
        <v>2021</v>
      </c>
      <c r="AF9" s="213"/>
      <c r="AH9" s="115">
        <v>2022</v>
      </c>
      <c r="AJ9" s="115">
        <v>2022</v>
      </c>
      <c r="AL9" s="115">
        <v>2022</v>
      </c>
      <c r="AN9" s="115">
        <v>2022</v>
      </c>
      <c r="AP9" s="115">
        <v>2022</v>
      </c>
    </row>
    <row r="10" spans="2:42">
      <c r="B10" s="116" t="s">
        <v>67</v>
      </c>
      <c r="C10" s="117"/>
      <c r="F10" s="118"/>
      <c r="H10" s="118"/>
      <c r="J10" s="118"/>
      <c r="L10" s="118"/>
      <c r="N10" s="118"/>
      <c r="P10" s="118"/>
      <c r="R10" s="118"/>
      <c r="T10" s="118"/>
      <c r="V10" s="118"/>
      <c r="X10" s="118"/>
      <c r="Z10" s="118"/>
      <c r="AB10" s="118"/>
      <c r="AD10" s="118"/>
      <c r="AF10" s="118"/>
      <c r="AH10" s="118"/>
      <c r="AJ10" s="118"/>
      <c r="AL10" s="118"/>
      <c r="AN10" s="118"/>
      <c r="AP10" s="118"/>
    </row>
    <row r="11" spans="2:42">
      <c r="B11" s="119"/>
      <c r="C11" s="120" t="s">
        <v>46</v>
      </c>
      <c r="F11" s="121"/>
      <c r="H11" s="121"/>
      <c r="J11" s="121"/>
      <c r="L11" s="121"/>
      <c r="N11" s="121"/>
      <c r="P11" s="121"/>
      <c r="R11" s="121"/>
      <c r="T11" s="121"/>
      <c r="V11" s="121"/>
      <c r="X11" s="121"/>
      <c r="Z11" s="121"/>
      <c r="AB11" s="121"/>
      <c r="AD11" s="121"/>
      <c r="AF11" s="121"/>
      <c r="AH11" s="121"/>
      <c r="AJ11" s="121"/>
      <c r="AL11" s="121"/>
      <c r="AN11" s="121"/>
      <c r="AP11" s="121"/>
    </row>
    <row r="12" spans="2:42">
      <c r="D12" s="109" t="s">
        <v>57</v>
      </c>
      <c r="F12" s="121">
        <v>80580</v>
      </c>
      <c r="H12" s="121">
        <v>80951</v>
      </c>
      <c r="J12" s="121">
        <v>161531</v>
      </c>
      <c r="L12" s="121">
        <v>84733</v>
      </c>
      <c r="N12" s="121">
        <v>246264</v>
      </c>
      <c r="P12" s="121">
        <v>83905</v>
      </c>
      <c r="R12" s="121">
        <v>330169</v>
      </c>
      <c r="T12" s="121">
        <v>85091</v>
      </c>
      <c r="V12" s="121">
        <v>86360</v>
      </c>
      <c r="X12" s="121">
        <v>171450</v>
      </c>
      <c r="Z12" s="121">
        <v>86942</v>
      </c>
      <c r="AB12" s="121">
        <v>258392</v>
      </c>
      <c r="AD12" s="121">
        <v>86232</v>
      </c>
      <c r="AF12" s="121">
        <v>344624</v>
      </c>
      <c r="AH12" s="121">
        <v>85392</v>
      </c>
      <c r="AJ12" s="121">
        <v>87946</v>
      </c>
      <c r="AL12" s="121">
        <v>173338</v>
      </c>
      <c r="AN12" s="121">
        <v>88974</v>
      </c>
      <c r="AP12" s="121">
        <v>262312</v>
      </c>
    </row>
    <row r="13" spans="2:42">
      <c r="D13" s="109" t="s">
        <v>59</v>
      </c>
      <c r="F13" s="122">
        <v>3796</v>
      </c>
      <c r="H13" s="122">
        <v>4428</v>
      </c>
      <c r="J13" s="122">
        <v>8224</v>
      </c>
      <c r="L13" s="122">
        <v>5133</v>
      </c>
      <c r="N13" s="122">
        <v>13358</v>
      </c>
      <c r="P13" s="122">
        <v>5900</v>
      </c>
      <c r="R13" s="122">
        <v>19258</v>
      </c>
      <c r="T13" s="122">
        <v>6818</v>
      </c>
      <c r="V13" s="122">
        <v>7998</v>
      </c>
      <c r="X13" s="122">
        <v>14816</v>
      </c>
      <c r="Z13" s="122">
        <v>8864</v>
      </c>
      <c r="AB13" s="122">
        <v>23680</v>
      </c>
      <c r="AD13" s="122">
        <v>9835</v>
      </c>
      <c r="AF13" s="122">
        <v>33515</v>
      </c>
      <c r="AH13" s="122">
        <v>10486</v>
      </c>
      <c r="AJ13" s="122">
        <v>11817</v>
      </c>
      <c r="AL13" s="122">
        <v>22303</v>
      </c>
      <c r="AN13" s="122">
        <v>12672</v>
      </c>
      <c r="AP13" s="122">
        <v>34974</v>
      </c>
    </row>
    <row r="14" spans="2:42">
      <c r="D14" s="109" t="s">
        <v>49</v>
      </c>
      <c r="F14" s="123">
        <v>59557</v>
      </c>
      <c r="H14" s="123">
        <v>59927</v>
      </c>
      <c r="J14" s="123">
        <v>119484</v>
      </c>
      <c r="L14" s="123">
        <v>62260</v>
      </c>
      <c r="N14" s="123">
        <v>181744</v>
      </c>
      <c r="P14" s="123">
        <v>62832</v>
      </c>
      <c r="R14" s="123">
        <v>244577</v>
      </c>
      <c r="T14" s="123">
        <v>64722</v>
      </c>
      <c r="V14" s="123">
        <v>65792</v>
      </c>
      <c r="X14" s="123">
        <v>130514</v>
      </c>
      <c r="Z14" s="123">
        <v>66198</v>
      </c>
      <c r="AB14" s="123">
        <v>196711</v>
      </c>
      <c r="AD14" s="123">
        <v>66400</v>
      </c>
      <c r="AF14" s="123">
        <v>263111</v>
      </c>
      <c r="AH14" s="123">
        <v>66977</v>
      </c>
      <c r="AJ14" s="123">
        <v>67834</v>
      </c>
      <c r="AL14" s="123">
        <v>134811</v>
      </c>
      <c r="AN14" s="123">
        <v>68053</v>
      </c>
      <c r="AP14" s="123">
        <v>202864</v>
      </c>
    </row>
    <row r="15" spans="2:42">
      <c r="E15" s="109" t="s">
        <v>53</v>
      </c>
      <c r="F15" s="122">
        <f>SUM(F12:F14)+1</f>
        <v>143934</v>
      </c>
      <c r="H15" s="122">
        <f>SUM(H12:H14)</f>
        <v>145306</v>
      </c>
      <c r="J15" s="122">
        <f>SUM(J12:J14)+1</f>
        <v>289240</v>
      </c>
      <c r="L15" s="122">
        <f>SUM(L12:L14)+1</f>
        <v>152127</v>
      </c>
      <c r="N15" s="122">
        <f>SUM(N12:N14)</f>
        <v>441366</v>
      </c>
      <c r="P15" s="122">
        <f>SUM(P12:P14)</f>
        <v>152637</v>
      </c>
      <c r="R15" s="122">
        <f>SUM(R12:R14)</f>
        <v>594004</v>
      </c>
      <c r="T15" s="122">
        <f>SUM(T12:T14)-1</f>
        <v>156630</v>
      </c>
      <c r="V15" s="122">
        <f>SUM(V12:V14)</f>
        <v>160150</v>
      </c>
      <c r="X15" s="122">
        <f>SUM(X12:X14)</f>
        <v>316780</v>
      </c>
      <c r="Z15" s="122">
        <f>SUM(Z12:Z14)-1</f>
        <v>162003</v>
      </c>
      <c r="AB15" s="122">
        <f>SUM(AB12:AB14)</f>
        <v>478783</v>
      </c>
      <c r="AD15" s="122">
        <f>SUM(AD12:AD14)</f>
        <v>162467</v>
      </c>
      <c r="AF15" s="122">
        <f>SUM(AF12:AF14)</f>
        <v>641250</v>
      </c>
      <c r="AH15" s="122">
        <f>SUM(AH12:AH14)</f>
        <v>162855</v>
      </c>
      <c r="AJ15" s="122">
        <f>SUM(AJ12:AJ14)</f>
        <v>167597</v>
      </c>
      <c r="AL15" s="122">
        <f>SUM(AL12:AL14)</f>
        <v>330452</v>
      </c>
      <c r="AN15" s="122">
        <f>SUM(AN12:AN14)</f>
        <v>169699</v>
      </c>
      <c r="AP15" s="122">
        <f>SUM(AP12:AP14)</f>
        <v>500150</v>
      </c>
    </row>
    <row r="16" spans="2:42">
      <c r="C16" s="109" t="s">
        <v>47</v>
      </c>
      <c r="F16" s="122">
        <v>49347</v>
      </c>
      <c r="H16" s="122">
        <v>48220</v>
      </c>
      <c r="J16" s="122">
        <v>97567</v>
      </c>
      <c r="L16" s="122">
        <v>48438</v>
      </c>
      <c r="N16" s="122">
        <v>146005</v>
      </c>
      <c r="P16" s="122">
        <v>48468</v>
      </c>
      <c r="R16" s="122">
        <v>194472</v>
      </c>
      <c r="T16" s="122">
        <v>46544</v>
      </c>
      <c r="V16" s="122">
        <v>46118</v>
      </c>
      <c r="X16" s="122">
        <v>92662</v>
      </c>
      <c r="Z16" s="122">
        <v>45423</v>
      </c>
      <c r="AB16" s="122">
        <v>138085</v>
      </c>
      <c r="AD16" s="122">
        <v>45020</v>
      </c>
      <c r="AF16" s="122">
        <v>183105</v>
      </c>
      <c r="AH16" s="122">
        <v>43750</v>
      </c>
      <c r="AJ16" s="122">
        <v>43549</v>
      </c>
      <c r="AL16" s="122">
        <v>87299</v>
      </c>
      <c r="AN16" s="122">
        <v>43142</v>
      </c>
      <c r="AP16" s="122">
        <v>130441</v>
      </c>
    </row>
    <row r="17" spans="2:42">
      <c r="C17" s="109" t="s">
        <v>48</v>
      </c>
      <c r="F17" s="123">
        <v>46756</v>
      </c>
      <c r="H17" s="123">
        <v>46788</v>
      </c>
      <c r="J17" s="123">
        <v>93544</v>
      </c>
      <c r="L17" s="123">
        <v>46227</v>
      </c>
      <c r="N17" s="123">
        <v>139772</v>
      </c>
      <c r="P17" s="123">
        <v>47024</v>
      </c>
      <c r="R17" s="123">
        <v>186796</v>
      </c>
      <c r="T17" s="123">
        <v>45460</v>
      </c>
      <c r="V17" s="123">
        <v>45162</v>
      </c>
      <c r="X17" s="123">
        <v>90622</v>
      </c>
      <c r="Z17" s="123">
        <v>43886</v>
      </c>
      <c r="AB17" s="123">
        <v>134508</v>
      </c>
      <c r="AD17" s="123">
        <v>46160</v>
      </c>
      <c r="AF17" s="123">
        <v>180667</v>
      </c>
      <c r="AH17" s="123">
        <v>44440</v>
      </c>
      <c r="AJ17" s="123">
        <v>44584</v>
      </c>
      <c r="AL17" s="123">
        <v>89024</v>
      </c>
      <c r="AN17" s="123">
        <v>42928</v>
      </c>
      <c r="AP17" s="123">
        <v>131952</v>
      </c>
    </row>
    <row r="18" spans="2:42">
      <c r="E18" s="109" t="s">
        <v>54</v>
      </c>
      <c r="F18" s="122">
        <f>SUM(F15:F17)</f>
        <v>240037</v>
      </c>
      <c r="H18" s="122">
        <f>SUM(H15:H17)</f>
        <v>240314</v>
      </c>
      <c r="J18" s="122">
        <f>SUM(J15:J17)</f>
        <v>480351</v>
      </c>
      <c r="L18" s="122">
        <f>SUM(L15:L17)</f>
        <v>246792</v>
      </c>
      <c r="N18" s="122">
        <f>SUM(N15:N17)</f>
        <v>727143</v>
      </c>
      <c r="P18" s="122">
        <f>SUM(P15:P17)</f>
        <v>248129</v>
      </c>
      <c r="R18" s="122">
        <f>SUM(R15:R17)</f>
        <v>975272</v>
      </c>
      <c r="T18" s="122">
        <f>SUM(T15:T17)</f>
        <v>248634</v>
      </c>
      <c r="V18" s="122">
        <f>SUM(V15:V17)</f>
        <v>251430</v>
      </c>
      <c r="X18" s="122">
        <f>SUM(X15:X17)</f>
        <v>500064</v>
      </c>
      <c r="Z18" s="122">
        <f>SUM(Z15:Z17)</f>
        <v>251312</v>
      </c>
      <c r="AB18" s="122">
        <f>SUM(AB15:AB17)</f>
        <v>751376</v>
      </c>
      <c r="AD18" s="122">
        <f>SUM(AD15:AD17)+1</f>
        <v>253648</v>
      </c>
      <c r="AF18" s="122">
        <f>SUM(AF15:AF17)+2</f>
        <v>1005024</v>
      </c>
      <c r="AH18" s="122">
        <f>SUM(AH15:AH17)</f>
        <v>251045</v>
      </c>
      <c r="AJ18" s="122">
        <f>SUM(AJ15:AJ17)</f>
        <v>255730</v>
      </c>
      <c r="AL18" s="122">
        <f>SUM(AL15:AL17)</f>
        <v>506775</v>
      </c>
      <c r="AN18" s="122">
        <f>SUM(AN15:AN17)</f>
        <v>255769</v>
      </c>
      <c r="AP18" s="122">
        <f>SUM(AP15:AP17)+1</f>
        <v>762544</v>
      </c>
    </row>
    <row r="19" spans="2:42">
      <c r="C19" s="109" t="s">
        <v>55</v>
      </c>
      <c r="F19" s="123">
        <v>240</v>
      </c>
      <c r="H19" s="123">
        <v>282</v>
      </c>
      <c r="J19" s="123">
        <v>522</v>
      </c>
      <c r="L19" s="123">
        <v>393</v>
      </c>
      <c r="N19" s="123">
        <v>914</v>
      </c>
      <c r="P19" s="123">
        <v>235</v>
      </c>
      <c r="R19" s="123">
        <v>1149</v>
      </c>
      <c r="T19" s="123">
        <v>262</v>
      </c>
      <c r="V19" s="123">
        <v>296</v>
      </c>
      <c r="X19" s="123">
        <v>558</v>
      </c>
      <c r="Z19" s="123">
        <v>218</v>
      </c>
      <c r="AB19" s="123">
        <v>776</v>
      </c>
      <c r="AD19" s="123">
        <v>239</v>
      </c>
      <c r="AF19" s="123">
        <v>1015</v>
      </c>
      <c r="AH19" s="123">
        <v>330</v>
      </c>
      <c r="AJ19" s="123">
        <v>195</v>
      </c>
      <c r="AL19" s="123">
        <v>525</v>
      </c>
      <c r="AN19" s="123">
        <v>191</v>
      </c>
      <c r="AP19" s="123">
        <v>716</v>
      </c>
    </row>
    <row r="20" spans="2:42">
      <c r="E20" s="124" t="s">
        <v>13</v>
      </c>
      <c r="F20" s="122">
        <f>F18+F19</f>
        <v>240277</v>
      </c>
      <c r="H20" s="122">
        <f>H18+H19</f>
        <v>240596</v>
      </c>
      <c r="J20" s="122">
        <f>J18+J19</f>
        <v>480873</v>
      </c>
      <c r="L20" s="122">
        <f>L18+L19-1</f>
        <v>247184</v>
      </c>
      <c r="N20" s="122">
        <f>N18+N19</f>
        <v>728057</v>
      </c>
      <c r="P20" s="122">
        <f>P18+P19</f>
        <v>248364</v>
      </c>
      <c r="R20" s="122">
        <f>R18+R19</f>
        <v>976421</v>
      </c>
      <c r="T20" s="122">
        <f>T18+T19</f>
        <v>248896</v>
      </c>
      <c r="V20" s="122">
        <f>V18+V19</f>
        <v>251726</v>
      </c>
      <c r="X20" s="122">
        <f>X18+X19</f>
        <v>500622</v>
      </c>
      <c r="Z20" s="122">
        <f>Z18+Z19</f>
        <v>251530</v>
      </c>
      <c r="AB20" s="122">
        <f>AB18+AB19</f>
        <v>752152</v>
      </c>
      <c r="AD20" s="122">
        <f>AD18+AD19</f>
        <v>253887</v>
      </c>
      <c r="AF20" s="122">
        <f>AF18+AF19</f>
        <v>1006039</v>
      </c>
      <c r="AH20" s="122">
        <f>AH18+AH19</f>
        <v>251375</v>
      </c>
      <c r="AJ20" s="122">
        <f>AJ18+AJ19</f>
        <v>255925</v>
      </c>
      <c r="AL20" s="122">
        <f>AL18+AL19</f>
        <v>507300</v>
      </c>
      <c r="AN20" s="122">
        <f>AN18+AN19</f>
        <v>255960</v>
      </c>
      <c r="AP20" s="122">
        <f>AP18+AP19</f>
        <v>763260</v>
      </c>
    </row>
    <row r="21" spans="2:42">
      <c r="F21" s="125"/>
      <c r="H21" s="125"/>
      <c r="J21" s="125"/>
      <c r="L21" s="125"/>
      <c r="N21" s="125"/>
      <c r="P21" s="125"/>
      <c r="R21" s="125"/>
      <c r="T21" s="125"/>
      <c r="V21" s="125"/>
      <c r="X21" s="125"/>
      <c r="Z21" s="125"/>
      <c r="AB21" s="125"/>
      <c r="AD21" s="125"/>
      <c r="AF21" s="125"/>
      <c r="AH21" s="125"/>
      <c r="AJ21" s="125"/>
      <c r="AL21" s="125"/>
      <c r="AN21" s="125"/>
      <c r="AP21" s="125"/>
    </row>
    <row r="22" spans="2:42">
      <c r="B22" s="126" t="s">
        <v>68</v>
      </c>
      <c r="C22" s="127"/>
      <c r="F22" s="125"/>
      <c r="H22" s="125"/>
      <c r="J22" s="125"/>
      <c r="L22" s="125"/>
      <c r="N22" s="125"/>
      <c r="P22" s="125"/>
      <c r="R22" s="125"/>
      <c r="T22" s="125"/>
      <c r="V22" s="125"/>
      <c r="X22" s="125"/>
      <c r="Z22" s="125"/>
      <c r="AB22" s="125"/>
      <c r="AD22" s="125"/>
      <c r="AF22" s="125"/>
      <c r="AH22" s="125"/>
      <c r="AJ22" s="125"/>
      <c r="AL22" s="125"/>
      <c r="AN22" s="125"/>
      <c r="AP22" s="125"/>
    </row>
    <row r="23" spans="2:42">
      <c r="B23" s="126"/>
      <c r="C23" s="127" t="s">
        <v>81</v>
      </c>
      <c r="F23" s="125"/>
      <c r="H23" s="125"/>
      <c r="J23" s="125"/>
      <c r="L23" s="125"/>
      <c r="N23" s="125"/>
      <c r="P23" s="125"/>
      <c r="R23" s="125"/>
      <c r="T23" s="125"/>
      <c r="V23" s="125"/>
      <c r="X23" s="125"/>
      <c r="Z23" s="125"/>
      <c r="AB23" s="125"/>
      <c r="AD23" s="125"/>
      <c r="AF23" s="125"/>
      <c r="AH23" s="125"/>
      <c r="AJ23" s="125"/>
      <c r="AL23" s="125"/>
      <c r="AN23" s="125"/>
      <c r="AP23" s="125"/>
    </row>
    <row r="24" spans="2:42">
      <c r="B24" s="127"/>
      <c r="D24" s="109" t="s">
        <v>41</v>
      </c>
      <c r="F24" s="122">
        <v>95307</v>
      </c>
      <c r="H24" s="122">
        <v>92425</v>
      </c>
      <c r="J24" s="122">
        <v>187733</v>
      </c>
      <c r="L24" s="122">
        <v>99653</v>
      </c>
      <c r="N24" s="122">
        <v>287385</v>
      </c>
      <c r="P24" s="122">
        <v>104308</v>
      </c>
      <c r="R24" s="122">
        <v>391694</v>
      </c>
      <c r="T24" s="122">
        <v>97376</v>
      </c>
      <c r="V24" s="122">
        <v>101257</v>
      </c>
      <c r="X24" s="122">
        <v>198633</v>
      </c>
      <c r="Z24" s="122">
        <v>102333</v>
      </c>
      <c r="AB24" s="122">
        <v>300966</v>
      </c>
      <c r="AD24" s="122">
        <v>103247</v>
      </c>
      <c r="AF24" s="122">
        <v>404213</v>
      </c>
      <c r="AH24" s="122">
        <v>96073</v>
      </c>
      <c r="AJ24" s="122">
        <v>102912</v>
      </c>
      <c r="AL24" s="122">
        <v>198984</v>
      </c>
      <c r="AN24" s="122">
        <v>109328</v>
      </c>
      <c r="AP24" s="122">
        <v>308312</v>
      </c>
    </row>
    <row r="25" spans="2:42">
      <c r="B25" s="127"/>
      <c r="C25" s="127" t="s">
        <v>58</v>
      </c>
      <c r="F25" s="122">
        <v>178</v>
      </c>
      <c r="H25" s="122">
        <v>172</v>
      </c>
      <c r="J25" s="122">
        <v>351</v>
      </c>
      <c r="L25" s="122">
        <v>190</v>
      </c>
      <c r="N25" s="122">
        <v>540</v>
      </c>
      <c r="P25" s="122">
        <v>108</v>
      </c>
      <c r="R25" s="122">
        <v>648</v>
      </c>
      <c r="T25" s="122">
        <v>176</v>
      </c>
      <c r="V25" s="122">
        <v>151</v>
      </c>
      <c r="X25" s="122">
        <v>328</v>
      </c>
      <c r="Z25" s="122">
        <v>121</v>
      </c>
      <c r="AB25" s="122">
        <v>448</v>
      </c>
      <c r="AD25" s="122">
        <v>184</v>
      </c>
      <c r="AF25" s="122">
        <v>632</v>
      </c>
      <c r="AH25" s="122">
        <v>225</v>
      </c>
      <c r="AJ25" s="122">
        <v>138</v>
      </c>
      <c r="AL25" s="122">
        <v>363</v>
      </c>
      <c r="AN25" s="122">
        <v>180</v>
      </c>
      <c r="AP25" s="122">
        <v>544</v>
      </c>
    </row>
    <row r="26" spans="2:42">
      <c r="C26" s="109" t="s">
        <v>43</v>
      </c>
      <c r="F26" s="122">
        <v>64878</v>
      </c>
      <c r="H26" s="122">
        <v>65570</v>
      </c>
      <c r="J26" s="122">
        <v>130448</v>
      </c>
      <c r="L26" s="122">
        <v>69305</v>
      </c>
      <c r="N26" s="122">
        <v>199753</v>
      </c>
      <c r="P26" s="122">
        <v>70423</v>
      </c>
      <c r="R26" s="122">
        <v>270176</v>
      </c>
      <c r="T26" s="122">
        <v>70494</v>
      </c>
      <c r="V26" s="122">
        <v>72649</v>
      </c>
      <c r="X26" s="122">
        <v>143143</v>
      </c>
      <c r="Z26" s="122">
        <v>72483</v>
      </c>
      <c r="AB26" s="122">
        <v>215626</v>
      </c>
      <c r="AD26" s="122">
        <v>75074</v>
      </c>
      <c r="AF26" s="122">
        <v>290700</v>
      </c>
      <c r="AH26" s="122">
        <v>72338</v>
      </c>
      <c r="AJ26" s="122">
        <v>77228</v>
      </c>
      <c r="AL26" s="122">
        <v>149566</v>
      </c>
      <c r="AN26" s="122">
        <v>80950</v>
      </c>
      <c r="AP26" s="122">
        <v>230515</v>
      </c>
    </row>
    <row r="27" spans="2:42">
      <c r="C27" s="109" t="s">
        <v>15</v>
      </c>
      <c r="F27" s="122">
        <v>51573</v>
      </c>
      <c r="H27" s="122">
        <v>51276</v>
      </c>
      <c r="J27" s="122">
        <v>102849</v>
      </c>
      <c r="L27" s="122">
        <v>49412</v>
      </c>
      <c r="N27" s="122">
        <v>152261</v>
      </c>
      <c r="P27" s="122">
        <v>50299</v>
      </c>
      <c r="R27" s="122">
        <v>202559</v>
      </c>
      <c r="T27" s="122">
        <v>48811</v>
      </c>
      <c r="V27" s="122">
        <v>48964</v>
      </c>
      <c r="X27" s="122">
        <v>97775</v>
      </c>
      <c r="Z27" s="122">
        <v>48755</v>
      </c>
      <c r="AB27" s="122">
        <v>146530</v>
      </c>
      <c r="AD27" s="122">
        <v>51904</v>
      </c>
      <c r="AF27" s="122">
        <v>198434</v>
      </c>
      <c r="AH27" s="122">
        <v>54030</v>
      </c>
      <c r="AJ27" s="122">
        <v>51937</v>
      </c>
      <c r="AL27" s="122">
        <v>105968</v>
      </c>
      <c r="AN27" s="122">
        <v>52515</v>
      </c>
      <c r="AP27" s="122">
        <v>158482</v>
      </c>
    </row>
    <row r="28" spans="2:42">
      <c r="C28" s="109" t="s">
        <v>17</v>
      </c>
      <c r="F28" s="123">
        <v>67</v>
      </c>
      <c r="H28" s="123">
        <v>170</v>
      </c>
      <c r="J28" s="123">
        <v>237</v>
      </c>
      <c r="L28" s="123">
        <v>391</v>
      </c>
      <c r="N28" s="123">
        <v>628</v>
      </c>
      <c r="P28" s="123">
        <v>437</v>
      </c>
      <c r="R28" s="123">
        <v>1065</v>
      </c>
      <c r="T28" s="123">
        <v>394</v>
      </c>
      <c r="V28" s="123">
        <v>741</v>
      </c>
      <c r="X28" s="123">
        <v>1135</v>
      </c>
      <c r="Z28" s="123">
        <v>588</v>
      </c>
      <c r="AB28" s="123">
        <v>1723</v>
      </c>
      <c r="AD28" s="123">
        <v>769</v>
      </c>
      <c r="AF28" s="123">
        <v>2492</v>
      </c>
      <c r="AH28" s="123">
        <v>406</v>
      </c>
      <c r="AJ28" s="123">
        <v>800</v>
      </c>
      <c r="AL28" s="123">
        <v>1207</v>
      </c>
      <c r="AN28" s="123">
        <v>2973</v>
      </c>
      <c r="AP28" s="123">
        <v>4180</v>
      </c>
    </row>
    <row r="29" spans="2:42">
      <c r="E29" s="124" t="s">
        <v>23</v>
      </c>
      <c r="F29" s="122">
        <f>SUM(F24:F28)+1</f>
        <v>212004</v>
      </c>
      <c r="H29" s="122">
        <f>SUM(H24:H28)</f>
        <v>209613</v>
      </c>
      <c r="J29" s="122">
        <f>SUM(J24:J28)-1</f>
        <v>421617</v>
      </c>
      <c r="L29" s="122">
        <f>SUM(L24:L28)</f>
        <v>218951</v>
      </c>
      <c r="N29" s="122">
        <f>SUM(N24:N28)+1</f>
        <v>640568</v>
      </c>
      <c r="P29" s="122">
        <f>SUM(P24:P28)</f>
        <v>225575</v>
      </c>
      <c r="R29" s="122">
        <f>SUM(R24:R28)+1</f>
        <v>866143</v>
      </c>
      <c r="T29" s="122">
        <f>SUM(T24:T28)+1</f>
        <v>217252</v>
      </c>
      <c r="V29" s="122">
        <f>SUM(V24:V28)</f>
        <v>223762</v>
      </c>
      <c r="X29" s="122">
        <f>SUM(X24:X28)</f>
        <v>441014</v>
      </c>
      <c r="Z29" s="122">
        <f>SUM(Z24:Z28)-1</f>
        <v>224279</v>
      </c>
      <c r="AB29" s="122">
        <f>SUM(AB24:AB28)</f>
        <v>665293</v>
      </c>
      <c r="AD29" s="122">
        <f>SUM(AD24:AD28)</f>
        <v>231178</v>
      </c>
      <c r="AF29" s="122">
        <f>SUM(AF24:AF28)</f>
        <v>896471</v>
      </c>
      <c r="AH29" s="122">
        <f>SUM(AH24:AH28)</f>
        <v>223072</v>
      </c>
      <c r="AJ29" s="122">
        <f>SUM(AJ24:AJ28)</f>
        <v>233015</v>
      </c>
      <c r="AL29" s="122">
        <f>SUM(AL24:AL28)</f>
        <v>456088</v>
      </c>
      <c r="AN29" s="122">
        <f>SUM(AN24:AN28)-1</f>
        <v>245945</v>
      </c>
      <c r="AP29" s="122">
        <f>SUM(AP24:AP28)</f>
        <v>702033</v>
      </c>
    </row>
    <row r="30" spans="2:42">
      <c r="F30" s="125"/>
      <c r="H30" s="125"/>
      <c r="J30" s="125"/>
      <c r="L30" s="125"/>
      <c r="N30" s="125"/>
      <c r="P30" s="125"/>
      <c r="R30" s="125"/>
      <c r="T30" s="125"/>
      <c r="V30" s="125"/>
      <c r="X30" s="125"/>
      <c r="Z30" s="125"/>
      <c r="AB30" s="125"/>
      <c r="AD30" s="125"/>
      <c r="AF30" s="125"/>
      <c r="AH30" s="125"/>
      <c r="AJ30" s="125"/>
      <c r="AL30" s="125"/>
      <c r="AN30" s="125"/>
      <c r="AP30" s="125"/>
    </row>
    <row r="31" spans="2:42">
      <c r="E31" s="124" t="s">
        <v>80</v>
      </c>
      <c r="F31" s="121">
        <f>F20-F29</f>
        <v>28273</v>
      </c>
      <c r="H31" s="121">
        <f>H20-H29-1</f>
        <v>30982</v>
      </c>
      <c r="J31" s="121">
        <f>J20-J29</f>
        <v>59256</v>
      </c>
      <c r="L31" s="121">
        <f>L20-L29+1</f>
        <v>28234</v>
      </c>
      <c r="N31" s="121">
        <f>N20-N29</f>
        <v>87489</v>
      </c>
      <c r="P31" s="121">
        <f>P20-P29</f>
        <v>22789</v>
      </c>
      <c r="R31" s="121">
        <f>R20-R29</f>
        <v>110278</v>
      </c>
      <c r="T31" s="121">
        <f>T20-T29</f>
        <v>31644</v>
      </c>
      <c r="V31" s="121">
        <f>V20-V29</f>
        <v>27964</v>
      </c>
      <c r="X31" s="121">
        <f>X20-X29</f>
        <v>59608</v>
      </c>
      <c r="Z31" s="121">
        <f>Z20-Z29</f>
        <v>27251</v>
      </c>
      <c r="AB31" s="121">
        <f>AB20-AB29</f>
        <v>86859</v>
      </c>
      <c r="AD31" s="121">
        <f>AD20-AD29</f>
        <v>22709</v>
      </c>
      <c r="AF31" s="121">
        <f>AF20-AF29</f>
        <v>109568</v>
      </c>
      <c r="AH31" s="121">
        <f>AH20-AH29</f>
        <v>28303</v>
      </c>
      <c r="AJ31" s="121">
        <f>AJ20-AJ29</f>
        <v>22910</v>
      </c>
      <c r="AL31" s="121">
        <f>AL20-AL29</f>
        <v>51212</v>
      </c>
      <c r="AN31" s="121">
        <f>AN20-AN29-1</f>
        <v>10014</v>
      </c>
      <c r="AP31" s="121">
        <f>AP20-AP29</f>
        <v>61227</v>
      </c>
    </row>
    <row r="32" spans="2:42">
      <c r="F32" s="128"/>
      <c r="H32" s="128"/>
      <c r="J32" s="128"/>
      <c r="L32" s="128"/>
      <c r="N32" s="128"/>
      <c r="P32" s="128"/>
      <c r="R32" s="128"/>
      <c r="T32" s="128"/>
      <c r="V32" s="128"/>
      <c r="X32" s="128"/>
      <c r="Z32" s="128"/>
      <c r="AB32" s="128"/>
      <c r="AD32" s="128"/>
      <c r="AF32" s="128"/>
      <c r="AH32" s="128"/>
      <c r="AJ32" s="128"/>
      <c r="AL32" s="128"/>
      <c r="AN32" s="128"/>
      <c r="AP32" s="128"/>
    </row>
  </sheetData>
  <mergeCells count="2">
    <mergeCell ref="R6:R9"/>
    <mergeCell ref="AF6:AF9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TDS</vt:lpstr>
      <vt:lpstr>USM</vt:lpstr>
      <vt:lpstr>TELECOM</vt:lpstr>
    </vt:vector>
  </TitlesOfParts>
  <Company>TDS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2022-10-31T21:27:00Z</dcterms:modified>
</cp:coreProperties>
</file>