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K:\CONT\ARPT\SpecARPT\FINREP\Consolidations and External Reporting\External Reporting\2025\Inv Rel Web Site\"/>
    </mc:Choice>
  </mc:AlternateContent>
  <xr:revisionPtr revIDLastSave="0" documentId="13_ncr:1_{BACE40E8-81CC-40EB-9ABF-A9058AB99CA8}" xr6:coauthVersionLast="47" xr6:coauthVersionMax="47" xr10:uidLastSave="{00000000-0000-0000-0000-000000000000}"/>
  <bookViews>
    <workbookView xWindow="-120" yWindow="-120" windowWidth="29040" windowHeight="15720" xr2:uid="{1045392E-D9CD-453E-B390-F9BF57C5F49C}"/>
  </bookViews>
  <sheets>
    <sheet name="TDS" sheetId="2" r:id="rId1"/>
    <sheet name="Array" sheetId="3" r:id="rId2"/>
    <sheet name="Telecom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2" i="2" l="1"/>
  <c r="AZ33" i="4" l="1"/>
  <c r="AZ31" i="4"/>
  <c r="AZ20" i="4"/>
  <c r="AZ18" i="4"/>
  <c r="AX33" i="4"/>
  <c r="AX31" i="4"/>
  <c r="AX18" i="4"/>
  <c r="AZ46" i="2"/>
  <c r="AZ45" i="2"/>
  <c r="AZ39" i="2"/>
  <c r="AZ32" i="2"/>
  <c r="AX46" i="2"/>
  <c r="AX39" i="2"/>
  <c r="AZ15" i="4"/>
  <c r="AX15" i="4"/>
  <c r="AZ97" i="3"/>
  <c r="AX97" i="3"/>
  <c r="AZ90" i="3"/>
  <c r="AX90" i="3"/>
  <c r="AZ83" i="3"/>
  <c r="AX83" i="3"/>
  <c r="AZ70" i="3"/>
  <c r="AZ72" i="3" s="1"/>
  <c r="AX70" i="3"/>
  <c r="AX72" i="3" s="1"/>
  <c r="AY64" i="3"/>
  <c r="AZ62" i="3"/>
  <c r="AX62" i="3"/>
  <c r="AZ56" i="3"/>
  <c r="AX56" i="3"/>
  <c r="AZ34" i="3"/>
  <c r="AX34" i="3"/>
  <c r="AZ25" i="3"/>
  <c r="AX25" i="3"/>
  <c r="AZ13" i="3"/>
  <c r="AX13" i="3"/>
  <c r="AZ54" i="2"/>
  <c r="AX54" i="2"/>
  <c r="AX45" i="2"/>
  <c r="AZ24" i="2"/>
  <c r="AZ44" i="2" s="1"/>
  <c r="AX24" i="2"/>
  <c r="AZ14" i="2"/>
  <c r="AX14" i="2"/>
  <c r="AV33" i="4"/>
  <c r="AV31" i="4"/>
  <c r="AV15" i="4"/>
  <c r="AV18" i="4" s="1"/>
  <c r="AV20" i="4" s="1"/>
  <c r="AX20" i="4" l="1"/>
  <c r="AZ99" i="3"/>
  <c r="AZ85" i="3"/>
  <c r="AX99" i="3"/>
  <c r="AX85" i="3"/>
  <c r="AZ64" i="3"/>
  <c r="AX64" i="3"/>
  <c r="AZ27" i="3"/>
  <c r="AZ36" i="3" s="1"/>
  <c r="AZ38" i="3" s="1"/>
  <c r="AZ40" i="3" s="1"/>
  <c r="AX27" i="3"/>
  <c r="AX36" i="3" s="1"/>
  <c r="AX38" i="3" s="1"/>
  <c r="AX40" i="3" s="1"/>
  <c r="AZ47" i="2"/>
  <c r="AZ56" i="2" s="1"/>
  <c r="AZ58" i="2" s="1"/>
  <c r="AZ60" i="2" s="1"/>
  <c r="AZ62" i="2" s="1"/>
  <c r="AZ41" i="2"/>
  <c r="AX41" i="2"/>
  <c r="AX44" i="2"/>
  <c r="AX47" i="2" s="1"/>
  <c r="AX56" i="2" s="1"/>
  <c r="AX58" i="2" s="1"/>
  <c r="AX60" i="2" s="1"/>
  <c r="AX62" i="2" s="1"/>
  <c r="AV97" i="3"/>
  <c r="AV90" i="3"/>
  <c r="AV83" i="3"/>
  <c r="AV70" i="3"/>
  <c r="AV72" i="3" s="1"/>
  <c r="AV62" i="3"/>
  <c r="AV56" i="3"/>
  <c r="AV34" i="3"/>
  <c r="AV25" i="3"/>
  <c r="AV13" i="3"/>
  <c r="AV45" i="2"/>
  <c r="AV46" i="2"/>
  <c r="AV39" i="2"/>
  <c r="AV32" i="2"/>
  <c r="AV54" i="2"/>
  <c r="AV24" i="2"/>
  <c r="AV44" i="2" s="1"/>
  <c r="AV14" i="2"/>
  <c r="AR31" i="4"/>
  <c r="AV99" i="3" l="1"/>
  <c r="AV85" i="3"/>
  <c r="AV64" i="3"/>
  <c r="AV27" i="3"/>
  <c r="AV36" i="3" s="1"/>
  <c r="AV38" i="3" s="1"/>
  <c r="AV40" i="3" s="1"/>
  <c r="AV41" i="2"/>
  <c r="AV47" i="2"/>
  <c r="AV56" i="2" s="1"/>
  <c r="AV58" i="2" s="1"/>
  <c r="AV60" i="2" s="1"/>
  <c r="AV62" i="2" s="1"/>
  <c r="AR39" i="2"/>
  <c r="AR32" i="2"/>
  <c r="AT31" i="4" l="1"/>
  <c r="AT15" i="4"/>
  <c r="AR15" i="4"/>
  <c r="AR18" i="4" s="1"/>
  <c r="AR20" i="4" s="1"/>
  <c r="AT97" i="3"/>
  <c r="AR97" i="3"/>
  <c r="AT90" i="3"/>
  <c r="AR90" i="3"/>
  <c r="AT83" i="3"/>
  <c r="AR83" i="3"/>
  <c r="AT70" i="3"/>
  <c r="AT72" i="3" s="1"/>
  <c r="AR70" i="3"/>
  <c r="AR72" i="3" s="1"/>
  <c r="AS64" i="3"/>
  <c r="AT62" i="3"/>
  <c r="AR62" i="3"/>
  <c r="AT56" i="3"/>
  <c r="AR56" i="3"/>
  <c r="AT34" i="3"/>
  <c r="AR34" i="3"/>
  <c r="AT25" i="3"/>
  <c r="AR25" i="3"/>
  <c r="AT13" i="3"/>
  <c r="AR13" i="3"/>
  <c r="AT54" i="2"/>
  <c r="AR54" i="2"/>
  <c r="AT39" i="2"/>
  <c r="AT46" i="2" s="1"/>
  <c r="AR46" i="2"/>
  <c r="AT32" i="2"/>
  <c r="AT45" i="2" s="1"/>
  <c r="AR45" i="2"/>
  <c r="AT24" i="2"/>
  <c r="AT44" i="2" s="1"/>
  <c r="AR24" i="2"/>
  <c r="AR44" i="2" s="1"/>
  <c r="AT14" i="2"/>
  <c r="AR14" i="2"/>
  <c r="AN32" i="2"/>
  <c r="AT18" i="4" l="1"/>
  <c r="AT20" i="4" s="1"/>
  <c r="AT33" i="4" s="1"/>
  <c r="AR33" i="4"/>
  <c r="AT99" i="3"/>
  <c r="AT85" i="3"/>
  <c r="AT64" i="3"/>
  <c r="AT27" i="3"/>
  <c r="AT36" i="3" s="1"/>
  <c r="AT38" i="3" s="1"/>
  <c r="AT40" i="3" s="1"/>
  <c r="AR99" i="3"/>
  <c r="AR85" i="3"/>
  <c r="AR64" i="3"/>
  <c r="AR27" i="3"/>
  <c r="AR36" i="3" s="1"/>
  <c r="AR38" i="3" s="1"/>
  <c r="AR40" i="3" s="1"/>
  <c r="AT41" i="2"/>
  <c r="AT47" i="2"/>
  <c r="AT56" i="2" s="1"/>
  <c r="AT58" i="2" s="1"/>
  <c r="AT60" i="2" s="1"/>
  <c r="AT62" i="2" s="1"/>
  <c r="AR41" i="2"/>
  <c r="AR47" i="2"/>
  <c r="AR56" i="2" s="1"/>
  <c r="AR58" i="2" s="1"/>
  <c r="AR60" i="2" s="1"/>
  <c r="AR62" i="2" s="1"/>
  <c r="AP15" i="4"/>
  <c r="AP18" i="4" s="1"/>
  <c r="AP20" i="4" s="1"/>
  <c r="AN31" i="4"/>
  <c r="AP31" i="4"/>
  <c r="AN15" i="4"/>
  <c r="AN18" i="4" s="1"/>
  <c r="AN20" i="4" s="1"/>
  <c r="AP97" i="3"/>
  <c r="AN97" i="3"/>
  <c r="AP90" i="3"/>
  <c r="AN90" i="3"/>
  <c r="AP83" i="3"/>
  <c r="AN83" i="3"/>
  <c r="AP70" i="3"/>
  <c r="AP72" i="3" s="1"/>
  <c r="AN70" i="3"/>
  <c r="AN72" i="3" s="1"/>
  <c r="AP62" i="3"/>
  <c r="AN62" i="3"/>
  <c r="AP56" i="3"/>
  <c r="AN56" i="3"/>
  <c r="AP34" i="3"/>
  <c r="AN34" i="3"/>
  <c r="AP25" i="3"/>
  <c r="AN25" i="3"/>
  <c r="AP13" i="3"/>
  <c r="AN13" i="3"/>
  <c r="AP39" i="2"/>
  <c r="AP46" i="2" s="1"/>
  <c r="AP32" i="2"/>
  <c r="AP45" i="2" s="1"/>
  <c r="AN39" i="2"/>
  <c r="AN46" i="2" s="1"/>
  <c r="AN45" i="2"/>
  <c r="AP33" i="4" l="1"/>
  <c r="AN33" i="4"/>
  <c r="AP99" i="3"/>
  <c r="AP85" i="3"/>
  <c r="AN99" i="3"/>
  <c r="AN85" i="3"/>
  <c r="AP64" i="3"/>
  <c r="AN64" i="3"/>
  <c r="AP27" i="3"/>
  <c r="AP36" i="3" s="1"/>
  <c r="AP38" i="3" s="1"/>
  <c r="AP40" i="3" s="1"/>
  <c r="AN27" i="3"/>
  <c r="AN36" i="3" s="1"/>
  <c r="AN38" i="3" s="1"/>
  <c r="AN40" i="3" s="1"/>
  <c r="AP54" i="2" l="1"/>
  <c r="AN54" i="2"/>
  <c r="AP24" i="2"/>
  <c r="AN24" i="2"/>
  <c r="AN44" i="2" s="1"/>
  <c r="AP14" i="2"/>
  <c r="AN14" i="2"/>
  <c r="AP41" i="2" l="1"/>
  <c r="AN41" i="2"/>
  <c r="AN47" i="2"/>
  <c r="AN56" i="2" s="1"/>
  <c r="AN58" i="2" s="1"/>
  <c r="AN60" i="2" s="1"/>
  <c r="AN62" i="2" s="1"/>
  <c r="AP44" i="2"/>
  <c r="AP47" i="2" s="1"/>
  <c r="AP56" i="2" s="1"/>
  <c r="AP58" i="2" s="1"/>
  <c r="AP60" i="2" s="1"/>
  <c r="AP62" i="2" s="1"/>
  <c r="AK64" i="3"/>
  <c r="AE64" i="3"/>
  <c r="W64" i="3"/>
  <c r="Q64" i="3"/>
  <c r="I64" i="3"/>
  <c r="AL31" i="4"/>
  <c r="AJ31" i="4"/>
  <c r="AH31" i="4"/>
  <c r="AF31" i="4"/>
  <c r="AD31" i="4"/>
  <c r="AB31" i="4"/>
  <c r="Z31" i="4"/>
  <c r="X31" i="4"/>
  <c r="V31" i="4"/>
  <c r="T31" i="4"/>
  <c r="R31" i="4"/>
  <c r="P31" i="4"/>
  <c r="N31" i="4"/>
  <c r="L31" i="4"/>
  <c r="J31" i="4"/>
  <c r="H31" i="4"/>
  <c r="F31" i="4"/>
  <c r="AL15" i="4"/>
  <c r="AL18" i="4" s="1"/>
  <c r="AL20" i="4" s="1"/>
  <c r="AJ15" i="4"/>
  <c r="AJ18" i="4" s="1"/>
  <c r="AJ20" i="4" s="1"/>
  <c r="AH15" i="4"/>
  <c r="AH18" i="4" s="1"/>
  <c r="AH20" i="4" s="1"/>
  <c r="AF15" i="4"/>
  <c r="AF18" i="4" s="1"/>
  <c r="AF20" i="4" s="1"/>
  <c r="AD15" i="4"/>
  <c r="AD18" i="4" s="1"/>
  <c r="AD20" i="4" s="1"/>
  <c r="AB15" i="4"/>
  <c r="AB18" i="4" s="1"/>
  <c r="AB20" i="4" s="1"/>
  <c r="Z15" i="4"/>
  <c r="Z18" i="4" s="1"/>
  <c r="Z20" i="4" s="1"/>
  <c r="X15" i="4"/>
  <c r="X18" i="4" s="1"/>
  <c r="X20" i="4" s="1"/>
  <c r="X33" i="4" s="1"/>
  <c r="V15" i="4"/>
  <c r="V18" i="4" s="1"/>
  <c r="V20" i="4" s="1"/>
  <c r="T15" i="4"/>
  <c r="T18" i="4" s="1"/>
  <c r="T20" i="4" s="1"/>
  <c r="R15" i="4"/>
  <c r="R18" i="4" s="1"/>
  <c r="R20" i="4" s="1"/>
  <c r="P15" i="4"/>
  <c r="P18" i="4" s="1"/>
  <c r="P20" i="4" s="1"/>
  <c r="N15" i="4"/>
  <c r="N18" i="4" s="1"/>
  <c r="N20" i="4" s="1"/>
  <c r="L15" i="4"/>
  <c r="L18" i="4" s="1"/>
  <c r="L20" i="4" s="1"/>
  <c r="J15" i="4"/>
  <c r="J18" i="4" s="1"/>
  <c r="J20" i="4" s="1"/>
  <c r="H15" i="4"/>
  <c r="H18" i="4" s="1"/>
  <c r="H20" i="4" s="1"/>
  <c r="F15" i="4"/>
  <c r="F18" i="4" s="1"/>
  <c r="F20" i="4" s="1"/>
  <c r="AL97" i="3"/>
  <c r="AJ97" i="3"/>
  <c r="AH97" i="3"/>
  <c r="AF97" i="3"/>
  <c r="AD97" i="3"/>
  <c r="AB97" i="3"/>
  <c r="Z97" i="3"/>
  <c r="X97" i="3"/>
  <c r="V97" i="3"/>
  <c r="T97" i="3"/>
  <c r="R97" i="3"/>
  <c r="P97" i="3"/>
  <c r="N97" i="3"/>
  <c r="L97" i="3"/>
  <c r="J97" i="3"/>
  <c r="H97" i="3"/>
  <c r="F97" i="3"/>
  <c r="AL90" i="3"/>
  <c r="AJ90" i="3"/>
  <c r="AJ99" i="3" s="1"/>
  <c r="AH90" i="3"/>
  <c r="AH99" i="3" s="1"/>
  <c r="AF90" i="3"/>
  <c r="AD90" i="3"/>
  <c r="AB90" i="3"/>
  <c r="AB99" i="3" s="1"/>
  <c r="Z90" i="3"/>
  <c r="X90" i="3"/>
  <c r="V90" i="3"/>
  <c r="T90" i="3"/>
  <c r="T99" i="3" s="1"/>
  <c r="R90" i="3"/>
  <c r="R99" i="3" s="1"/>
  <c r="P90" i="3"/>
  <c r="N90" i="3"/>
  <c r="L90" i="3"/>
  <c r="L99" i="3" s="1"/>
  <c r="J90" i="3"/>
  <c r="H90" i="3"/>
  <c r="F90" i="3"/>
  <c r="AL83" i="3"/>
  <c r="AJ83" i="3"/>
  <c r="AH83" i="3"/>
  <c r="AF83" i="3"/>
  <c r="AD83" i="3"/>
  <c r="AB83" i="3"/>
  <c r="Z83" i="3"/>
  <c r="X83" i="3"/>
  <c r="V83" i="3"/>
  <c r="T83" i="3"/>
  <c r="R83" i="3"/>
  <c r="P83" i="3"/>
  <c r="N83" i="3"/>
  <c r="L83" i="3"/>
  <c r="J83" i="3"/>
  <c r="H83" i="3"/>
  <c r="F83" i="3"/>
  <c r="AL70" i="3"/>
  <c r="AL72" i="3" s="1"/>
  <c r="AJ70" i="3"/>
  <c r="AJ72" i="3" s="1"/>
  <c r="AH70" i="3"/>
  <c r="AH72" i="3" s="1"/>
  <c r="AH85" i="3" s="1"/>
  <c r="AF70" i="3"/>
  <c r="AF72" i="3" s="1"/>
  <c r="AF85" i="3" s="1"/>
  <c r="AD70" i="3"/>
  <c r="AD72" i="3" s="1"/>
  <c r="AB70" i="3"/>
  <c r="AB72" i="3" s="1"/>
  <c r="Z70" i="3"/>
  <c r="Z72" i="3" s="1"/>
  <c r="Z85" i="3" s="1"/>
  <c r="X70" i="3"/>
  <c r="X72" i="3" s="1"/>
  <c r="X85" i="3" s="1"/>
  <c r="V70" i="3"/>
  <c r="V72" i="3" s="1"/>
  <c r="T70" i="3"/>
  <c r="T72" i="3" s="1"/>
  <c r="R70" i="3"/>
  <c r="R72" i="3" s="1"/>
  <c r="R85" i="3" s="1"/>
  <c r="P70" i="3"/>
  <c r="P72" i="3" s="1"/>
  <c r="P85" i="3" s="1"/>
  <c r="N70" i="3"/>
  <c r="N72" i="3" s="1"/>
  <c r="L70" i="3"/>
  <c r="L72" i="3" s="1"/>
  <c r="J70" i="3"/>
  <c r="J72" i="3" s="1"/>
  <c r="J85" i="3" s="1"/>
  <c r="H70" i="3"/>
  <c r="H72" i="3" s="1"/>
  <c r="H85" i="3" s="1"/>
  <c r="F70" i="3"/>
  <c r="F72" i="3" s="1"/>
  <c r="AL62" i="3"/>
  <c r="AJ62" i="3"/>
  <c r="AH62" i="3"/>
  <c r="AF62" i="3"/>
  <c r="AD62" i="3"/>
  <c r="AB62" i="3"/>
  <c r="Z62" i="3"/>
  <c r="X62" i="3"/>
  <c r="V62" i="3"/>
  <c r="T62" i="3"/>
  <c r="R62" i="3"/>
  <c r="P62" i="3"/>
  <c r="N62" i="3"/>
  <c r="L62" i="3"/>
  <c r="J62" i="3"/>
  <c r="H62" i="3"/>
  <c r="F62" i="3"/>
  <c r="AL56" i="3"/>
  <c r="AL64" i="3" s="1"/>
  <c r="AJ56" i="3"/>
  <c r="AJ64" i="3" s="1"/>
  <c r="AH56" i="3"/>
  <c r="AF56" i="3"/>
  <c r="AD56" i="3"/>
  <c r="AD64" i="3" s="1"/>
  <c r="AB56" i="3"/>
  <c r="AB64" i="3" s="1"/>
  <c r="Z56" i="3"/>
  <c r="Z64" i="3" s="1"/>
  <c r="X56" i="3"/>
  <c r="V56" i="3"/>
  <c r="V64" i="3" s="1"/>
  <c r="T56" i="3"/>
  <c r="T64" i="3" s="1"/>
  <c r="R56" i="3"/>
  <c r="P56" i="3"/>
  <c r="N56" i="3"/>
  <c r="N64" i="3" s="1"/>
  <c r="L56" i="3"/>
  <c r="L64" i="3" s="1"/>
  <c r="J56" i="3"/>
  <c r="H56" i="3"/>
  <c r="F56" i="3"/>
  <c r="F64" i="3" s="1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AL25" i="3"/>
  <c r="AJ25" i="3"/>
  <c r="AH25" i="3"/>
  <c r="AF25" i="3"/>
  <c r="AD25" i="3"/>
  <c r="AB25" i="3"/>
  <c r="Z25" i="3"/>
  <c r="X25" i="3"/>
  <c r="V25" i="3"/>
  <c r="T25" i="3"/>
  <c r="R25" i="3"/>
  <c r="P25" i="3"/>
  <c r="N25" i="3"/>
  <c r="L25" i="3"/>
  <c r="J25" i="3"/>
  <c r="H25" i="3"/>
  <c r="F25" i="3"/>
  <c r="AL13" i="3"/>
  <c r="AJ13" i="3"/>
  <c r="AH13" i="3"/>
  <c r="AH27" i="3" s="1"/>
  <c r="AH36" i="3" s="1"/>
  <c r="AH38" i="3" s="1"/>
  <c r="AH40" i="3" s="1"/>
  <c r="AF13" i="3"/>
  <c r="AF27" i="3" s="1"/>
  <c r="AF36" i="3" s="1"/>
  <c r="AF38" i="3" s="1"/>
  <c r="AF40" i="3" s="1"/>
  <c r="AD13" i="3"/>
  <c r="AB13" i="3"/>
  <c r="AB27" i="3" s="1"/>
  <c r="AB36" i="3" s="1"/>
  <c r="AB38" i="3" s="1"/>
  <c r="AB40" i="3" s="1"/>
  <c r="Z13" i="3"/>
  <c r="Z27" i="3" s="1"/>
  <c r="Z36" i="3" s="1"/>
  <c r="Z38" i="3" s="1"/>
  <c r="Z40" i="3" s="1"/>
  <c r="X13" i="3"/>
  <c r="V13" i="3"/>
  <c r="V27" i="3" s="1"/>
  <c r="T13" i="3"/>
  <c r="T27" i="3" s="1"/>
  <c r="T36" i="3" s="1"/>
  <c r="T38" i="3" s="1"/>
  <c r="T40" i="3" s="1"/>
  <c r="R13" i="3"/>
  <c r="R27" i="3" s="1"/>
  <c r="R36" i="3" s="1"/>
  <c r="R38" i="3" s="1"/>
  <c r="R40" i="3" s="1"/>
  <c r="P13" i="3"/>
  <c r="P27" i="3" s="1"/>
  <c r="P36" i="3" s="1"/>
  <c r="P38" i="3" s="1"/>
  <c r="P40" i="3" s="1"/>
  <c r="N13" i="3"/>
  <c r="L13" i="3"/>
  <c r="L27" i="3" s="1"/>
  <c r="L36" i="3" s="1"/>
  <c r="L38" i="3" s="1"/>
  <c r="L40" i="3" s="1"/>
  <c r="J13" i="3"/>
  <c r="J27" i="3" s="1"/>
  <c r="J36" i="3" s="1"/>
  <c r="J38" i="3" s="1"/>
  <c r="J40" i="3" s="1"/>
  <c r="H13" i="3"/>
  <c r="F13" i="3"/>
  <c r="F27" i="3" s="1"/>
  <c r="AL54" i="2"/>
  <c r="AJ54" i="2"/>
  <c r="AH54" i="2"/>
  <c r="AF54" i="2"/>
  <c r="AD54" i="2"/>
  <c r="AB54" i="2"/>
  <c r="Z54" i="2"/>
  <c r="X54" i="2"/>
  <c r="V54" i="2"/>
  <c r="T54" i="2"/>
  <c r="R54" i="2"/>
  <c r="P54" i="2"/>
  <c r="N54" i="2"/>
  <c r="L54" i="2"/>
  <c r="J54" i="2"/>
  <c r="H54" i="2"/>
  <c r="F54" i="2"/>
  <c r="AL39" i="2"/>
  <c r="AL46" i="2" s="1"/>
  <c r="AJ39" i="2"/>
  <c r="AJ46" i="2" s="1"/>
  <c r="AH39" i="2"/>
  <c r="AH46" i="2" s="1"/>
  <c r="AF39" i="2"/>
  <c r="AF46" i="2" s="1"/>
  <c r="AD39" i="2"/>
  <c r="AD46" i="2" s="1"/>
  <c r="AB39" i="2"/>
  <c r="AB46" i="2" s="1"/>
  <c r="Z39" i="2"/>
  <c r="Z46" i="2" s="1"/>
  <c r="X39" i="2"/>
  <c r="X46" i="2" s="1"/>
  <c r="V39" i="2"/>
  <c r="V46" i="2" s="1"/>
  <c r="T39" i="2"/>
  <c r="T46" i="2" s="1"/>
  <c r="R39" i="2"/>
  <c r="R46" i="2" s="1"/>
  <c r="P39" i="2"/>
  <c r="P46" i="2" s="1"/>
  <c r="N39" i="2"/>
  <c r="N46" i="2" s="1"/>
  <c r="L39" i="2"/>
  <c r="L46" i="2" s="1"/>
  <c r="J39" i="2"/>
  <c r="J46" i="2" s="1"/>
  <c r="H39" i="2"/>
  <c r="H46" i="2" s="1"/>
  <c r="F39" i="2"/>
  <c r="F46" i="2" s="1"/>
  <c r="AL32" i="2"/>
  <c r="AL45" i="2" s="1"/>
  <c r="AJ32" i="2"/>
  <c r="AJ45" i="2" s="1"/>
  <c r="AH32" i="2"/>
  <c r="AH45" i="2" s="1"/>
  <c r="AF32" i="2"/>
  <c r="AF45" i="2" s="1"/>
  <c r="AD32" i="2"/>
  <c r="AD45" i="2" s="1"/>
  <c r="AB32" i="2"/>
  <c r="AB45" i="2" s="1"/>
  <c r="Z32" i="2"/>
  <c r="Z45" i="2" s="1"/>
  <c r="X32" i="2"/>
  <c r="X45" i="2" s="1"/>
  <c r="V32" i="2"/>
  <c r="V45" i="2" s="1"/>
  <c r="T32" i="2"/>
  <c r="T45" i="2" s="1"/>
  <c r="R32" i="2"/>
  <c r="R45" i="2" s="1"/>
  <c r="P32" i="2"/>
  <c r="P45" i="2" s="1"/>
  <c r="N32" i="2"/>
  <c r="N45" i="2" s="1"/>
  <c r="L32" i="2"/>
  <c r="L45" i="2" s="1"/>
  <c r="J32" i="2"/>
  <c r="J45" i="2" s="1"/>
  <c r="H32" i="2"/>
  <c r="H45" i="2" s="1"/>
  <c r="F32" i="2"/>
  <c r="F45" i="2" s="1"/>
  <c r="AL24" i="2"/>
  <c r="AL44" i="2" s="1"/>
  <c r="AJ24" i="2"/>
  <c r="AJ44" i="2" s="1"/>
  <c r="AH24" i="2"/>
  <c r="AH44" i="2" s="1"/>
  <c r="AF24" i="2"/>
  <c r="AF44" i="2" s="1"/>
  <c r="AF47" i="2" s="1"/>
  <c r="AD24" i="2"/>
  <c r="AD44" i="2" s="1"/>
  <c r="AB24" i="2"/>
  <c r="AB44" i="2" s="1"/>
  <c r="Z24" i="2"/>
  <c r="Z41" i="2" s="1"/>
  <c r="X24" i="2"/>
  <c r="X44" i="2" s="1"/>
  <c r="V24" i="2"/>
  <c r="V44" i="2" s="1"/>
  <c r="V47" i="2" s="1"/>
  <c r="V56" i="2" s="1"/>
  <c r="V58" i="2" s="1"/>
  <c r="V60" i="2" s="1"/>
  <c r="V62" i="2" s="1"/>
  <c r="T24" i="2"/>
  <c r="T44" i="2" s="1"/>
  <c r="R24" i="2"/>
  <c r="R44" i="2" s="1"/>
  <c r="P24" i="2"/>
  <c r="P44" i="2" s="1"/>
  <c r="P47" i="2" s="1"/>
  <c r="N24" i="2"/>
  <c r="N44" i="2" s="1"/>
  <c r="L24" i="2"/>
  <c r="L44" i="2" s="1"/>
  <c r="J24" i="2"/>
  <c r="J41" i="2" s="1"/>
  <c r="H24" i="2"/>
  <c r="H44" i="2" s="1"/>
  <c r="H47" i="2" s="1"/>
  <c r="H56" i="2" s="1"/>
  <c r="H58" i="2" s="1"/>
  <c r="H60" i="2" s="1"/>
  <c r="H62" i="2" s="1"/>
  <c r="F24" i="2"/>
  <c r="F44" i="2" s="1"/>
  <c r="F47" i="2" s="1"/>
  <c r="F56" i="2" s="1"/>
  <c r="F58" i="2" s="1"/>
  <c r="F60" i="2" s="1"/>
  <c r="F62" i="2" s="1"/>
  <c r="AL14" i="2"/>
  <c r="AJ14" i="2"/>
  <c r="AH14" i="2"/>
  <c r="AF14" i="2"/>
  <c r="AD14" i="2"/>
  <c r="AB14" i="2"/>
  <c r="Z14" i="2"/>
  <c r="X14" i="2"/>
  <c r="V14" i="2"/>
  <c r="T14" i="2"/>
  <c r="R14" i="2"/>
  <c r="P14" i="2"/>
  <c r="N14" i="2"/>
  <c r="L14" i="2"/>
  <c r="J14" i="2"/>
  <c r="H14" i="2"/>
  <c r="F14" i="2"/>
  <c r="L47" i="2" l="1"/>
  <c r="L56" i="2" s="1"/>
  <c r="L58" i="2" s="1"/>
  <c r="L60" i="2" s="1"/>
  <c r="L62" i="2" s="1"/>
  <c r="AB47" i="2"/>
  <c r="AB56" i="2" s="1"/>
  <c r="AB58" i="2" s="1"/>
  <c r="AB60" i="2" s="1"/>
  <c r="AB62" i="2" s="1"/>
  <c r="N47" i="2"/>
  <c r="N56" i="2" s="1"/>
  <c r="N58" i="2" s="1"/>
  <c r="N60" i="2" s="1"/>
  <c r="N62" i="2" s="1"/>
  <c r="AD47" i="2"/>
  <c r="AD56" i="2" s="1"/>
  <c r="AD58" i="2" s="1"/>
  <c r="AD60" i="2" s="1"/>
  <c r="AD62" i="2" s="1"/>
  <c r="P56" i="2"/>
  <c r="P58" i="2" s="1"/>
  <c r="P60" i="2" s="1"/>
  <c r="P62" i="2" s="1"/>
  <c r="R47" i="2"/>
  <c r="R56" i="2" s="1"/>
  <c r="R58" i="2" s="1"/>
  <c r="R60" i="2" s="1"/>
  <c r="R62" i="2" s="1"/>
  <c r="AH47" i="2"/>
  <c r="AH56" i="2" s="1"/>
  <c r="AH58" i="2" s="1"/>
  <c r="AH60" i="2" s="1"/>
  <c r="AH62" i="2" s="1"/>
  <c r="AF56" i="2"/>
  <c r="AF58" i="2" s="1"/>
  <c r="AF60" i="2" s="1"/>
  <c r="AF62" i="2" s="1"/>
  <c r="T47" i="2"/>
  <c r="T56" i="2" s="1"/>
  <c r="T58" i="2" s="1"/>
  <c r="T60" i="2" s="1"/>
  <c r="T62" i="2" s="1"/>
  <c r="AJ47" i="2"/>
  <c r="AJ56" i="2" s="1"/>
  <c r="AJ58" i="2" s="1"/>
  <c r="AJ60" i="2" s="1"/>
  <c r="AJ62" i="2" s="1"/>
  <c r="N27" i="3"/>
  <c r="N36" i="3" s="1"/>
  <c r="N38" i="3" s="1"/>
  <c r="N40" i="3" s="1"/>
  <c r="AD27" i="3"/>
  <c r="AD36" i="3" s="1"/>
  <c r="AD38" i="3" s="1"/>
  <c r="AD40" i="3" s="1"/>
  <c r="H64" i="3"/>
  <c r="X64" i="3"/>
  <c r="T85" i="3"/>
  <c r="P99" i="3"/>
  <c r="AF99" i="3"/>
  <c r="J64" i="3"/>
  <c r="F36" i="3"/>
  <c r="F38" i="3" s="1"/>
  <c r="F40" i="3" s="1"/>
  <c r="V36" i="3"/>
  <c r="V38" i="3" s="1"/>
  <c r="V40" i="3" s="1"/>
  <c r="P64" i="3"/>
  <c r="AF64" i="3"/>
  <c r="H27" i="3"/>
  <c r="H36" i="3" s="1"/>
  <c r="H38" i="3" s="1"/>
  <c r="H40" i="3" s="1"/>
  <c r="X27" i="3"/>
  <c r="X36" i="3" s="1"/>
  <c r="X38" i="3" s="1"/>
  <c r="X40" i="3" s="1"/>
  <c r="R64" i="3"/>
  <c r="AH64" i="3"/>
  <c r="N85" i="3"/>
  <c r="AD85" i="3"/>
  <c r="AL33" i="4"/>
  <c r="AJ33" i="4"/>
  <c r="AH33" i="4"/>
  <c r="AF33" i="4"/>
  <c r="AD33" i="4"/>
  <c r="AB33" i="4"/>
  <c r="V33" i="4"/>
  <c r="T33" i="4"/>
  <c r="R33" i="4"/>
  <c r="N33" i="4"/>
  <c r="L33" i="4"/>
  <c r="J33" i="4"/>
  <c r="H33" i="4"/>
  <c r="F33" i="4"/>
  <c r="P33" i="4"/>
  <c r="Z33" i="4"/>
  <c r="AL47" i="2"/>
  <c r="AL56" i="2" s="1"/>
  <c r="AL58" i="2" s="1"/>
  <c r="AL60" i="2" s="1"/>
  <c r="AL62" i="2" s="1"/>
  <c r="X47" i="2"/>
  <c r="X56" i="2" s="1"/>
  <c r="X58" i="2" s="1"/>
  <c r="X60" i="2" s="1"/>
  <c r="X62" i="2" s="1"/>
  <c r="H99" i="3"/>
  <c r="X99" i="3"/>
  <c r="F99" i="3"/>
  <c r="V99" i="3"/>
  <c r="J99" i="3"/>
  <c r="Z99" i="3"/>
  <c r="L85" i="3"/>
  <c r="AB85" i="3"/>
  <c r="F85" i="3"/>
  <c r="V85" i="3"/>
  <c r="AL99" i="3"/>
  <c r="N99" i="3"/>
  <c r="AD99" i="3"/>
  <c r="AL85" i="3"/>
  <c r="AJ85" i="3"/>
  <c r="AL27" i="3"/>
  <c r="AL36" i="3" s="1"/>
  <c r="AL38" i="3" s="1"/>
  <c r="AL40" i="3" s="1"/>
  <c r="AJ27" i="3"/>
  <c r="AJ36" i="3" s="1"/>
  <c r="AJ38" i="3" s="1"/>
  <c r="AJ40" i="3" s="1"/>
  <c r="H41" i="2"/>
  <c r="X41" i="2"/>
  <c r="L41" i="2"/>
  <c r="AB41" i="2"/>
  <c r="Z44" i="2"/>
  <c r="Z47" i="2" s="1"/>
  <c r="Z56" i="2" s="1"/>
  <c r="Z58" i="2" s="1"/>
  <c r="Z60" i="2" s="1"/>
  <c r="Z62" i="2" s="1"/>
  <c r="N41" i="2"/>
  <c r="AD41" i="2"/>
  <c r="J44" i="2"/>
  <c r="J47" i="2" s="1"/>
  <c r="J56" i="2" s="1"/>
  <c r="J58" i="2" s="1"/>
  <c r="J60" i="2" s="1"/>
  <c r="J62" i="2" s="1"/>
  <c r="P41" i="2"/>
  <c r="AF41" i="2"/>
  <c r="R41" i="2"/>
  <c r="AH41" i="2"/>
  <c r="T41" i="2"/>
  <c r="AJ41" i="2"/>
  <c r="F41" i="2"/>
  <c r="V41" i="2"/>
  <c r="AL41" i="2"/>
</calcChain>
</file>

<file path=xl/sharedStrings.xml><?xml version="1.0" encoding="utf-8"?>
<sst xmlns="http://schemas.openxmlformats.org/spreadsheetml/2006/main" count="351" uniqueCount="88">
  <si>
    <t>TDS, Inc.</t>
  </si>
  <si>
    <t>CONSOLIDATED STATEMENT OF OPERATIONS HIGHLIGHTS</t>
  </si>
  <si>
    <t>(Unaudited, dollars and shares in thousands, except per share amounts)</t>
  </si>
  <si>
    <t>Three Months</t>
  </si>
  <si>
    <t>Six Months</t>
  </si>
  <si>
    <t>Nine Months</t>
  </si>
  <si>
    <t>Year Ended 2022</t>
  </si>
  <si>
    <t>Year Ended 2023</t>
  </si>
  <si>
    <t>Year Ended 2024</t>
  </si>
  <si>
    <t>Ended</t>
  </si>
  <si>
    <t>March 31,</t>
  </si>
  <si>
    <t>June 30,</t>
  </si>
  <si>
    <t>Sept. 30,</t>
  </si>
  <si>
    <t>Dec. 31</t>
  </si>
  <si>
    <t>Operating revenues</t>
  </si>
  <si>
    <t>Array</t>
  </si>
  <si>
    <t>TDS Telecom</t>
  </si>
  <si>
    <t>All Other (1)</t>
  </si>
  <si>
    <t>Total operating revenues</t>
  </si>
  <si>
    <t>Operating expenses</t>
  </si>
  <si>
    <t>Expenses excluding depreciation, amortization and accretion</t>
  </si>
  <si>
    <t>Depreciation, amortization and accretion</t>
  </si>
  <si>
    <t>Loss on impairment of licenses</t>
  </si>
  <si>
    <t>(Gain) loss on asset disposals, net</t>
  </si>
  <si>
    <t>(Gain) loss on sale of business and other exit costs, net</t>
  </si>
  <si>
    <t>(Gain) loss on license sales and exchanges</t>
  </si>
  <si>
    <t>Loss on impairment of intangible assets</t>
  </si>
  <si>
    <t>Expenses excluding depreciation and amortization</t>
  </si>
  <si>
    <t>Depreciation and amortization</t>
  </si>
  <si>
    <t>(Gain) loss on asset disposals and exchanges, net</t>
  </si>
  <si>
    <t>Total operating expenses</t>
  </si>
  <si>
    <t>Operating income (loss)</t>
  </si>
  <si>
    <t>Investment and other income (expense)</t>
  </si>
  <si>
    <t>Equity in earnings of unconsolidated entities</t>
  </si>
  <si>
    <t>Interest and dividend income</t>
  </si>
  <si>
    <t>Gain (loss) on investments</t>
  </si>
  <si>
    <t>Interest expense</t>
  </si>
  <si>
    <t>Other, net</t>
  </si>
  <si>
    <t>Total investment and other income (expense)</t>
  </si>
  <si>
    <t>Income (loss) before income taxes</t>
  </si>
  <si>
    <t>Income tax expense (benefit)</t>
  </si>
  <si>
    <t>Net income (loss)</t>
  </si>
  <si>
    <t>Less: Net income (loss) attributable to noncontrolling interests, net of tax</t>
  </si>
  <si>
    <t>Net income (loss) attributable to TDS shareholders</t>
  </si>
  <si>
    <t>TDS Preferred Share dividends</t>
  </si>
  <si>
    <t>Net income (loss) attributable to TDS common shareholders</t>
  </si>
  <si>
    <t>Basic weighted average shares outstanding</t>
  </si>
  <si>
    <t>Basic earnings (loss) per share attributable to TDS common shareholders</t>
  </si>
  <si>
    <t>Diluted weighted average shares outstanding</t>
  </si>
  <si>
    <t>Diluted earnings (loss) per share attributable to TDS common shareholders</t>
  </si>
  <si>
    <t>(1) Consists of TDS corporate, intercompany eliminations and all other business operations not included in the Array and TDS Telecom segments.</t>
  </si>
  <si>
    <t>Service</t>
  </si>
  <si>
    <t>Equipment sales</t>
  </si>
  <si>
    <t xml:space="preserve"> Total operating revenues</t>
  </si>
  <si>
    <t>System operations (excluding Depreciation,</t>
  </si>
  <si>
    <t>amortization and accretion reported below)</t>
  </si>
  <si>
    <t>Cost of equipment sold</t>
  </si>
  <si>
    <t>Selling, general and administrative</t>
  </si>
  <si>
    <t>(Gain) loss on sale on license sales and exchanges</t>
  </si>
  <si>
    <t>Less: Net income attributable to noncontrolling interests, net of tax</t>
  </si>
  <si>
    <t>Net Income (loss) attributable to Array shareholders</t>
  </si>
  <si>
    <t>Basic earnings (loss) per share attributable to</t>
  </si>
  <si>
    <t>Array shareholders</t>
  </si>
  <si>
    <t>Diluted earnings (loss) per share attributable to</t>
  </si>
  <si>
    <t>Wireless</t>
  </si>
  <si>
    <t>Towers</t>
  </si>
  <si>
    <t>Intra-company eliminations</t>
  </si>
  <si>
    <t xml:space="preserve"> Total operating expenses</t>
  </si>
  <si>
    <t>Retail service</t>
  </si>
  <si>
    <t>Other</t>
  </si>
  <si>
    <t>Total service revenues</t>
  </si>
  <si>
    <t>Third-party revenues</t>
  </si>
  <si>
    <t>Intra-company revenues</t>
  </si>
  <si>
    <t xml:space="preserve"> Total tower revenues</t>
  </si>
  <si>
    <t>Operating income</t>
  </si>
  <si>
    <t>Sept. 30</t>
  </si>
  <si>
    <t>Dec. 31,</t>
  </si>
  <si>
    <t>Residential</t>
  </si>
  <si>
    <t>Incumbent</t>
  </si>
  <si>
    <t>Expansion</t>
  </si>
  <si>
    <t>Cable</t>
  </si>
  <si>
    <t>Total residential</t>
  </si>
  <si>
    <t>Commercial</t>
  </si>
  <si>
    <t>Wholesale</t>
  </si>
  <si>
    <t>Equipment revenues</t>
  </si>
  <si>
    <t xml:space="preserve">Cost of services (excluding Depreciation, </t>
  </si>
  <si>
    <t>Cost of equipment and products</t>
  </si>
  <si>
    <t>Loss on impairment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</si>
</sst>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_)"/>
    <numFmt numFmtId="166" formatCode="_(&quot;$&quot;* #,##0_);_(&quot;$&quot;* \(#,##0\);_(&quot;$&quot;* &quot;-&quot;??_);_(@_)"/>
    <numFmt numFmtId="167" formatCode="_(&quot;$&quot;* #,##0.00_);_(&quot;$&quot;* \(#,##0.00\);_(&quot;$&quot;* &quot;---&quot;??_);_(@_)"/>
    <numFmt numFmtId="168" formatCode="_(* #,##0_);_(* \(#,##0\);_(* &quot;--- &quot;_);_(@_)"/>
    <numFmt numFmtId="169" formatCode="_(&quot;$&quot;* #,##0.00_);_(&quot;$&quot;* \(#,##0.00\);_(&quot;$&quot;* &quot;---&quot;_);_(@_)"/>
  </numFmts>
  <fonts count="18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rgb="FF0000FF"/>
      <name val="Verdana"/>
      <family val="2"/>
    </font>
    <font>
      <sz val="10"/>
      <color indexed="8"/>
      <name val="Verdana"/>
      <family val="2"/>
    </font>
    <font>
      <sz val="10"/>
      <color indexed="48"/>
      <name val="Verdana"/>
      <family val="2"/>
    </font>
    <font>
      <sz val="10"/>
      <color indexed="10"/>
      <name val="Verdana"/>
      <family val="2"/>
    </font>
    <font>
      <sz val="10"/>
      <color rgb="FF0000FF"/>
      <name val="Verdana"/>
      <family val="2"/>
    </font>
    <font>
      <b/>
      <sz val="12"/>
      <name val="Verdana"/>
      <family val="2"/>
    </font>
    <font>
      <sz val="10"/>
      <color indexed="8"/>
      <name val="Arial MT"/>
    </font>
    <font>
      <b/>
      <sz val="20"/>
      <color rgb="FF0070C0"/>
      <name val="Verdana"/>
      <family val="2"/>
    </font>
    <font>
      <b/>
      <sz val="20"/>
      <color theme="8" tint="-0.249977111117893"/>
      <name val="Verdana"/>
      <family val="2"/>
    </font>
    <font>
      <b/>
      <sz val="12"/>
      <color theme="8" tint="-0.249977111117893"/>
      <name val="Verdana"/>
      <family val="2"/>
    </font>
    <font>
      <b/>
      <sz val="20"/>
      <color theme="9" tint="-0.24997711111789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7" fontId="13" fillId="0" borderId="0"/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164" fontId="2" fillId="0" borderId="0" xfId="1" applyNumberFormat="1" applyFont="1" applyFill="1" applyBorder="1"/>
    <xf numFmtId="0" fontId="3" fillId="0" borderId="0" xfId="0" applyFont="1"/>
    <xf numFmtId="0" fontId="4" fillId="0" borderId="0" xfId="0" applyFont="1"/>
    <xf numFmtId="37" fontId="6" fillId="0" borderId="0" xfId="2" applyNumberFormat="1" applyFont="1"/>
    <xf numFmtId="164" fontId="6" fillId="0" borderId="0" xfId="1" applyNumberFormat="1" applyFont="1" applyFill="1" applyBorder="1" applyAlignment="1"/>
    <xf numFmtId="37" fontId="7" fillId="0" borderId="0" xfId="2" applyNumberFormat="1" applyFont="1"/>
    <xf numFmtId="0" fontId="8" fillId="0" borderId="0" xfId="0" applyFont="1"/>
    <xf numFmtId="164" fontId="2" fillId="0" borderId="0" xfId="1" applyNumberFormat="1" applyFont="1" applyFill="1" applyBorder="1" applyAlignment="1"/>
    <xf numFmtId="0" fontId="9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165" fontId="4" fillId="0" borderId="0" xfId="0" applyNumberFormat="1" applyFont="1"/>
    <xf numFmtId="1" fontId="8" fillId="0" borderId="0" xfId="0" applyNumberFormat="1" applyFont="1" applyAlignment="1">
      <alignment horizontal="center"/>
    </xf>
    <xf numFmtId="0" fontId="2" fillId="0" borderId="3" xfId="0" applyFont="1" applyBorder="1"/>
    <xf numFmtId="164" fontId="2" fillId="0" borderId="5" xfId="1" applyNumberFormat="1" applyFont="1" applyFill="1" applyBorder="1"/>
    <xf numFmtId="0" fontId="2" fillId="0" borderId="6" xfId="0" applyFont="1" applyBorder="1"/>
    <xf numFmtId="166" fontId="8" fillId="0" borderId="0" xfId="3" applyNumberFormat="1" applyFont="1" applyFill="1" applyBorder="1"/>
    <xf numFmtId="1" fontId="8" fillId="0" borderId="0" xfId="0" applyNumberFormat="1" applyFont="1" applyAlignment="1">
      <alignment horizontal="left"/>
    </xf>
    <xf numFmtId="166" fontId="8" fillId="0" borderId="0" xfId="3" applyNumberFormat="1" applyFont="1" applyFill="1" applyBorder="1" applyAlignment="1">
      <alignment horizontal="left"/>
    </xf>
    <xf numFmtId="166" fontId="2" fillId="0" borderId="3" xfId="3" applyNumberFormat="1" applyFont="1" applyFill="1" applyBorder="1"/>
    <xf numFmtId="166" fontId="2" fillId="0" borderId="0" xfId="3" applyNumberFormat="1" applyFont="1" applyFill="1" applyBorder="1"/>
    <xf numFmtId="166" fontId="2" fillId="0" borderId="5" xfId="3" applyNumberFormat="1" applyFont="1" applyFill="1" applyBorder="1"/>
    <xf numFmtId="166" fontId="2" fillId="0" borderId="6" xfId="3" applyNumberFormat="1" applyFont="1" applyFill="1" applyBorder="1"/>
    <xf numFmtId="164" fontId="2" fillId="0" borderId="3" xfId="1" applyNumberFormat="1" applyFont="1" applyFill="1" applyBorder="1"/>
    <xf numFmtId="164" fontId="2" fillId="0" borderId="5" xfId="4" applyNumberFormat="1" applyFont="1" applyFill="1" applyBorder="1"/>
    <xf numFmtId="164" fontId="2" fillId="0" borderId="0" xfId="4" applyNumberFormat="1" applyFont="1" applyFill="1" applyBorder="1"/>
    <xf numFmtId="164" fontId="2" fillId="0" borderId="6" xfId="1" applyNumberFormat="1" applyFont="1" applyFill="1" applyBorder="1"/>
    <xf numFmtId="166" fontId="4" fillId="0" borderId="0" xfId="3" applyNumberFormat="1" applyFont="1" applyFill="1" applyBorder="1"/>
    <xf numFmtId="166" fontId="4" fillId="0" borderId="0" xfId="3" applyNumberFormat="1" applyFont="1" applyFill="1" applyBorder="1" applyAlignment="1">
      <alignment horizontal="center"/>
    </xf>
    <xf numFmtId="166" fontId="4" fillId="0" borderId="0" xfId="3" applyNumberFormat="1" applyFont="1" applyFill="1" applyBorder="1" applyAlignment="1"/>
    <xf numFmtId="164" fontId="8" fillId="0" borderId="7" xfId="4" applyNumberFormat="1" applyFont="1" applyFill="1" applyBorder="1" applyAlignment="1">
      <alignment horizontal="right"/>
    </xf>
    <xf numFmtId="166" fontId="6" fillId="0" borderId="0" xfId="3" applyNumberFormat="1" applyFont="1" applyFill="1" applyBorder="1"/>
    <xf numFmtId="164" fontId="8" fillId="0" borderId="8" xfId="4" applyNumberFormat="1" applyFont="1" applyFill="1" applyBorder="1" applyAlignment="1">
      <alignment horizontal="right"/>
    </xf>
    <xf numFmtId="164" fontId="8" fillId="0" borderId="0" xfId="4" applyNumberFormat="1" applyFont="1" applyFill="1" applyBorder="1" applyAlignment="1">
      <alignment horizontal="right"/>
    </xf>
    <xf numFmtId="164" fontId="8" fillId="0" borderId="9" xfId="4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1" fontId="8" fillId="0" borderId="0" xfId="0" applyNumberFormat="1" applyFont="1"/>
    <xf numFmtId="1" fontId="8" fillId="0" borderId="0" xfId="0" quotePrefix="1" applyNumberFormat="1" applyFont="1" applyAlignment="1">
      <alignment horizontal="left"/>
    </xf>
    <xf numFmtId="164" fontId="2" fillId="0" borderId="0" xfId="4" applyNumberFormat="1" applyFont="1" applyFill="1" applyBorder="1" applyAlignment="1">
      <alignment horizontal="right"/>
    </xf>
    <xf numFmtId="0" fontId="8" fillId="0" borderId="0" xfId="0" quotePrefix="1" applyFont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166" fontId="10" fillId="0" borderId="0" xfId="3" quotePrefix="1" applyNumberFormat="1" applyFont="1" applyFill="1" applyBorder="1" applyAlignment="1">
      <alignment horizontal="left"/>
    </xf>
    <xf numFmtId="166" fontId="8" fillId="0" borderId="0" xfId="3" applyNumberFormat="1" applyFont="1" applyFill="1" applyBorder="1" applyAlignment="1">
      <alignment horizontal="center"/>
    </xf>
    <xf numFmtId="164" fontId="8" fillId="0" borderId="3" xfId="4" applyNumberFormat="1" applyFont="1" applyFill="1" applyBorder="1" applyAlignment="1">
      <alignment horizontal="right"/>
    </xf>
    <xf numFmtId="164" fontId="8" fillId="0" borderId="5" xfId="4" applyNumberFormat="1" applyFont="1" applyFill="1" applyBorder="1" applyAlignment="1">
      <alignment horizontal="right"/>
    </xf>
    <xf numFmtId="164" fontId="8" fillId="0" borderId="6" xfId="4" applyNumberFormat="1" applyFont="1" applyFill="1" applyBorder="1" applyAlignment="1">
      <alignment horizontal="right"/>
    </xf>
    <xf numFmtId="0" fontId="10" fillId="0" borderId="0" xfId="0" quotePrefix="1" applyFont="1" applyAlignment="1">
      <alignment horizontal="left"/>
    </xf>
    <xf numFmtId="164" fontId="2" fillId="0" borderId="3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4" fontId="2" fillId="0" borderId="4" xfId="1" applyNumberFormat="1" applyFont="1" applyFill="1" applyBorder="1"/>
    <xf numFmtId="164" fontId="2" fillId="0" borderId="10" xfId="4" applyNumberFormat="1" applyFont="1" applyFill="1" applyBorder="1"/>
    <xf numFmtId="164" fontId="2" fillId="0" borderId="11" xfId="1" applyNumberFormat="1" applyFont="1" applyFill="1" applyBorder="1"/>
    <xf numFmtId="166" fontId="4" fillId="0" borderId="0" xfId="3" applyNumberFormat="1" applyFont="1" applyFill="1" applyBorder="1" applyAlignment="1">
      <alignment horizontal="left"/>
    </xf>
    <xf numFmtId="166" fontId="8" fillId="0" borderId="12" xfId="3" applyNumberFormat="1" applyFont="1" applyFill="1" applyBorder="1" applyAlignment="1">
      <alignment horizontal="right"/>
    </xf>
    <xf numFmtId="166" fontId="8" fillId="0" borderId="13" xfId="3" applyNumberFormat="1" applyFont="1" applyFill="1" applyBorder="1" applyAlignment="1">
      <alignment horizontal="right"/>
    </xf>
    <xf numFmtId="166" fontId="8" fillId="0" borderId="0" xfId="3" applyNumberFormat="1" applyFont="1" applyFill="1" applyBorder="1" applyAlignment="1">
      <alignment horizontal="right"/>
    </xf>
    <xf numFmtId="166" fontId="8" fillId="0" borderId="14" xfId="3" applyNumberFormat="1" applyFont="1" applyFill="1" applyBorder="1" applyAlignment="1">
      <alignment horizontal="right"/>
    </xf>
    <xf numFmtId="167" fontId="2" fillId="0" borderId="3" xfId="0" applyNumberFormat="1" applyFont="1" applyBorder="1" applyAlignment="1">
      <alignment horizontal="center"/>
    </xf>
    <xf numFmtId="44" fontId="2" fillId="0" borderId="5" xfId="3" applyFont="1" applyFill="1" applyBorder="1"/>
    <xf numFmtId="167" fontId="2" fillId="0" borderId="0" xfId="0" applyNumberFormat="1" applyFont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44" fontId="2" fillId="0" borderId="3" xfId="3" applyFont="1" applyFill="1" applyBorder="1" applyAlignment="1">
      <alignment horizontal="center"/>
    </xf>
    <xf numFmtId="44" fontId="2" fillId="0" borderId="0" xfId="3" applyFont="1" applyFill="1" applyBorder="1" applyAlignment="1">
      <alignment horizontal="center"/>
    </xf>
    <xf numFmtId="44" fontId="2" fillId="0" borderId="6" xfId="3" applyFont="1" applyFill="1" applyBorder="1" applyAlignment="1">
      <alignment horizontal="center"/>
    </xf>
    <xf numFmtId="0" fontId="2" fillId="0" borderId="4" xfId="0" applyFont="1" applyBorder="1"/>
    <xf numFmtId="164" fontId="2" fillId="0" borderId="10" xfId="1" applyNumberFormat="1" applyFont="1" applyFill="1" applyBorder="1"/>
    <xf numFmtId="0" fontId="2" fillId="0" borderId="15" xfId="0" applyFont="1" applyBorder="1"/>
    <xf numFmtId="0" fontId="2" fillId="0" borderId="11" xfId="0" applyFont="1" applyBorder="1"/>
    <xf numFmtId="0" fontId="11" fillId="0" borderId="0" xfId="0" applyFont="1"/>
    <xf numFmtId="0" fontId="6" fillId="0" borderId="0" xfId="2" applyFont="1"/>
    <xf numFmtId="0" fontId="2" fillId="0" borderId="0" xfId="2" applyFont="1"/>
    <xf numFmtId="0" fontId="12" fillId="0" borderId="0" xfId="2" applyFont="1"/>
    <xf numFmtId="0" fontId="6" fillId="0" borderId="2" xfId="2" applyFont="1" applyBorder="1" applyAlignment="1">
      <alignment horizontal="center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"/>
    </xf>
    <xf numFmtId="165" fontId="6" fillId="0" borderId="0" xfId="2" applyNumberFormat="1" applyFont="1"/>
    <xf numFmtId="1" fontId="2" fillId="0" borderId="0" xfId="2" applyNumberFormat="1" applyFont="1" applyAlignment="1">
      <alignment horizontal="center"/>
    </xf>
    <xf numFmtId="164" fontId="2" fillId="0" borderId="3" xfId="5" applyNumberFormat="1" applyFont="1" applyFill="1" applyBorder="1"/>
    <xf numFmtId="164" fontId="2" fillId="0" borderId="5" xfId="5" applyNumberFormat="1" applyFont="1" applyFill="1" applyBorder="1"/>
    <xf numFmtId="164" fontId="2" fillId="0" borderId="0" xfId="5" applyNumberFormat="1" applyFont="1" applyFill="1" applyBorder="1"/>
    <xf numFmtId="164" fontId="2" fillId="0" borderId="6" xfId="5" applyNumberFormat="1" applyFont="1" applyFill="1" applyBorder="1"/>
    <xf numFmtId="166" fontId="2" fillId="0" borderId="0" xfId="6" applyNumberFormat="1" applyFont="1" applyFill="1" applyBorder="1"/>
    <xf numFmtId="1" fontId="2" fillId="0" borderId="0" xfId="2" applyNumberFormat="1" applyFont="1" applyAlignment="1">
      <alignment horizontal="left"/>
    </xf>
    <xf numFmtId="166" fontId="2" fillId="0" borderId="0" xfId="6" applyNumberFormat="1" applyFont="1" applyFill="1" applyBorder="1" applyAlignment="1">
      <alignment horizontal="left"/>
    </xf>
    <xf numFmtId="166" fontId="2" fillId="0" borderId="3" xfId="6" applyNumberFormat="1" applyFont="1" applyFill="1" applyBorder="1" applyAlignment="1"/>
    <xf numFmtId="166" fontId="2" fillId="0" borderId="5" xfId="6" applyNumberFormat="1" applyFont="1" applyFill="1" applyBorder="1" applyAlignment="1"/>
    <xf numFmtId="166" fontId="2" fillId="0" borderId="0" xfId="6" applyNumberFormat="1" applyFont="1" applyFill="1" applyBorder="1" applyAlignment="1"/>
    <xf numFmtId="166" fontId="2" fillId="0" borderId="6" xfId="6" applyNumberFormat="1" applyFont="1" applyFill="1" applyBorder="1" applyAlignment="1"/>
    <xf numFmtId="164" fontId="2" fillId="0" borderId="3" xfId="5" applyNumberFormat="1" applyFont="1" applyFill="1" applyBorder="1" applyAlignment="1"/>
    <xf numFmtId="164" fontId="2" fillId="0" borderId="5" xfId="5" applyNumberFormat="1" applyFont="1" applyFill="1" applyBorder="1" applyAlignment="1"/>
    <xf numFmtId="164" fontId="2" fillId="0" borderId="0" xfId="5" applyNumberFormat="1" applyFont="1" applyFill="1" applyBorder="1" applyAlignment="1"/>
    <xf numFmtId="164" fontId="2" fillId="0" borderId="6" xfId="5" applyNumberFormat="1" applyFont="1" applyFill="1" applyBorder="1" applyAlignment="1"/>
    <xf numFmtId="166" fontId="6" fillId="0" borderId="0" xfId="6" applyNumberFormat="1" applyFont="1" applyFill="1" applyBorder="1"/>
    <xf numFmtId="166" fontId="6" fillId="0" borderId="0" xfId="6" applyNumberFormat="1" applyFont="1" applyFill="1" applyBorder="1" applyAlignment="1">
      <alignment horizontal="center"/>
    </xf>
    <xf numFmtId="164" fontId="2" fillId="0" borderId="7" xfId="5" applyNumberFormat="1" applyFont="1" applyFill="1" applyBorder="1" applyAlignment="1">
      <alignment horizontal="right"/>
    </xf>
    <xf numFmtId="164" fontId="2" fillId="0" borderId="8" xfId="5" applyNumberFormat="1" applyFont="1" applyFill="1" applyBorder="1"/>
    <xf numFmtId="164" fontId="2" fillId="0" borderId="9" xfId="5" applyNumberFormat="1" applyFont="1" applyFill="1" applyBorder="1"/>
    <xf numFmtId="1" fontId="2" fillId="0" borderId="0" xfId="2" applyNumberFormat="1" applyFont="1"/>
    <xf numFmtId="0" fontId="6" fillId="0" borderId="0" xfId="2" quotePrefix="1" applyFont="1" applyAlignment="1">
      <alignment horizontal="left"/>
    </xf>
    <xf numFmtId="1" fontId="2" fillId="0" borderId="0" xfId="2" quotePrefix="1" applyNumberFormat="1" applyFont="1" applyAlignment="1">
      <alignment horizontal="left"/>
    </xf>
    <xf numFmtId="1" fontId="6" fillId="0" borderId="0" xfId="2" applyNumberFormat="1" applyFont="1" applyAlignment="1">
      <alignment horizontal="left"/>
    </xf>
    <xf numFmtId="164" fontId="2" fillId="0" borderId="8" xfId="5" applyNumberFormat="1" applyFont="1" applyFill="1" applyBorder="1" applyAlignment="1">
      <alignment horizontal="right"/>
    </xf>
    <xf numFmtId="164" fontId="2" fillId="0" borderId="9" xfId="5" applyNumberFormat="1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left"/>
    </xf>
    <xf numFmtId="164" fontId="2" fillId="0" borderId="3" xfId="5" applyNumberFormat="1" applyFont="1" applyFill="1" applyBorder="1" applyAlignment="1">
      <alignment horizontal="right"/>
    </xf>
    <xf numFmtId="164" fontId="2" fillId="0" borderId="0" xfId="5" applyNumberFormat="1" applyFont="1" applyFill="1" applyBorder="1" applyAlignment="1">
      <alignment horizontal="right"/>
    </xf>
    <xf numFmtId="164" fontId="2" fillId="0" borderId="5" xfId="5" applyNumberFormat="1" applyFont="1" applyFill="1" applyBorder="1" applyAlignment="1">
      <alignment horizontal="right"/>
    </xf>
    <xf numFmtId="164" fontId="2" fillId="0" borderId="6" xfId="5" applyNumberFormat="1" applyFont="1" applyFill="1" applyBorder="1" applyAlignment="1">
      <alignment horizontal="right"/>
    </xf>
    <xf numFmtId="0" fontId="2" fillId="0" borderId="0" xfId="2" quotePrefix="1" applyFont="1" applyAlignment="1">
      <alignment horizontal="left"/>
    </xf>
    <xf numFmtId="0" fontId="6" fillId="0" borderId="0" xfId="2" applyFont="1" applyAlignment="1">
      <alignment horizontal="left"/>
    </xf>
    <xf numFmtId="164" fontId="2" fillId="0" borderId="4" xfId="5" applyNumberFormat="1" applyFont="1" applyFill="1" applyBorder="1"/>
    <xf numFmtId="164" fontId="2" fillId="0" borderId="10" xfId="5" applyNumberFormat="1" applyFont="1" applyFill="1" applyBorder="1" applyAlignment="1"/>
    <xf numFmtId="164" fontId="2" fillId="0" borderId="11" xfId="5" applyNumberFormat="1" applyFont="1" applyFill="1" applyBorder="1"/>
    <xf numFmtId="0" fontId="6" fillId="0" borderId="0" xfId="0" applyFont="1" applyAlignment="1">
      <alignment horizontal="left"/>
    </xf>
    <xf numFmtId="0" fontId="6" fillId="0" borderId="0" xfId="6" applyNumberFormat="1" applyFont="1" applyFill="1" applyBorder="1" applyAlignment="1"/>
    <xf numFmtId="166" fontId="2" fillId="0" borderId="0" xfId="6" applyNumberFormat="1" applyFont="1" applyFill="1" applyBorder="1" applyAlignment="1">
      <alignment horizontal="center"/>
    </xf>
    <xf numFmtId="166" fontId="2" fillId="0" borderId="12" xfId="6" applyNumberFormat="1" applyFont="1" applyFill="1" applyBorder="1" applyAlignment="1">
      <alignment horizontal="right"/>
    </xf>
    <xf numFmtId="166" fontId="2" fillId="0" borderId="0" xfId="6" applyNumberFormat="1" applyFont="1" applyFill="1" applyBorder="1" applyAlignment="1">
      <alignment horizontal="right"/>
    </xf>
    <xf numFmtId="166" fontId="2" fillId="0" borderId="13" xfId="6" applyNumberFormat="1" applyFont="1" applyFill="1" applyBorder="1" applyAlignment="1">
      <alignment horizontal="right"/>
    </xf>
    <xf numFmtId="166" fontId="2" fillId="0" borderId="14" xfId="6" applyNumberFormat="1" applyFont="1" applyFill="1" applyBorder="1" applyAlignment="1">
      <alignment horizontal="right"/>
    </xf>
    <xf numFmtId="42" fontId="2" fillId="0" borderId="3" xfId="2" applyNumberFormat="1" applyFont="1" applyBorder="1" applyAlignment="1">
      <alignment horizontal="right"/>
    </xf>
    <xf numFmtId="42" fontId="2" fillId="0" borderId="0" xfId="2" applyNumberFormat="1" applyFont="1" applyAlignment="1">
      <alignment horizontal="right"/>
    </xf>
    <xf numFmtId="43" fontId="2" fillId="0" borderId="6" xfId="5" applyFont="1" applyFill="1" applyBorder="1" applyAlignment="1">
      <alignment horizontal="right"/>
    </xf>
    <xf numFmtId="168" fontId="2" fillId="0" borderId="3" xfId="5" applyNumberFormat="1" applyFont="1" applyFill="1" applyBorder="1" applyAlignment="1">
      <alignment horizontal="right"/>
    </xf>
    <xf numFmtId="168" fontId="2" fillId="0" borderId="0" xfId="5" applyNumberFormat="1" applyFont="1" applyFill="1" applyBorder="1" applyAlignment="1">
      <alignment horizontal="right"/>
    </xf>
    <xf numFmtId="168" fontId="2" fillId="0" borderId="6" xfId="5" applyNumberFormat="1" applyFont="1" applyFill="1" applyBorder="1" applyAlignment="1">
      <alignment horizontal="right"/>
    </xf>
    <xf numFmtId="7" fontId="2" fillId="0" borderId="3" xfId="6" applyNumberFormat="1" applyFont="1" applyFill="1" applyBorder="1" applyAlignment="1">
      <alignment horizontal="right"/>
    </xf>
    <xf numFmtId="7" fontId="2" fillId="0" borderId="0" xfId="6" applyNumberFormat="1" applyFont="1" applyFill="1" applyBorder="1" applyAlignment="1">
      <alignment horizontal="right"/>
    </xf>
    <xf numFmtId="7" fontId="2" fillId="0" borderId="6" xfId="6" applyNumberFormat="1" applyFont="1" applyFill="1" applyBorder="1" applyAlignment="1">
      <alignment horizontal="right"/>
    </xf>
    <xf numFmtId="169" fontId="2" fillId="0" borderId="3" xfId="2" applyNumberFormat="1" applyFont="1" applyBorder="1" applyAlignment="1">
      <alignment horizontal="right"/>
    </xf>
    <xf numFmtId="44" fontId="2" fillId="0" borderId="5" xfId="6" applyFont="1" applyFill="1" applyBorder="1" applyAlignment="1"/>
    <xf numFmtId="169" fontId="2" fillId="0" borderId="0" xfId="2" applyNumberFormat="1" applyFont="1" applyAlignment="1">
      <alignment horizontal="right"/>
    </xf>
    <xf numFmtId="169" fontId="2" fillId="0" borderId="6" xfId="2" applyNumberFormat="1" applyFont="1" applyBorder="1" applyAlignment="1">
      <alignment horizontal="right"/>
    </xf>
    <xf numFmtId="164" fontId="2" fillId="0" borderId="15" xfId="5" applyNumberFormat="1" applyFont="1" applyFill="1" applyBorder="1"/>
    <xf numFmtId="166" fontId="2" fillId="0" borderId="1" xfId="2" applyNumberFormat="1" applyFont="1" applyBorder="1"/>
    <xf numFmtId="166" fontId="2" fillId="0" borderId="0" xfId="2" applyNumberFormat="1" applyFont="1"/>
    <xf numFmtId="166" fontId="2" fillId="0" borderId="16" xfId="2" applyNumberFormat="1" applyFont="1" applyBorder="1"/>
    <xf numFmtId="166" fontId="2" fillId="0" borderId="2" xfId="2" applyNumberFormat="1" applyFont="1" applyBorder="1"/>
    <xf numFmtId="166" fontId="2" fillId="0" borderId="17" xfId="2" applyNumberFormat="1" applyFont="1" applyBorder="1"/>
    <xf numFmtId="41" fontId="2" fillId="0" borderId="3" xfId="2" applyNumberFormat="1" applyFont="1" applyBorder="1"/>
    <xf numFmtId="41" fontId="2" fillId="0" borderId="5" xfId="2" applyNumberFormat="1" applyFont="1" applyBorder="1"/>
    <xf numFmtId="41" fontId="2" fillId="0" borderId="6" xfId="2" applyNumberFormat="1" applyFont="1" applyBorder="1"/>
    <xf numFmtId="41" fontId="2" fillId="0" borderId="7" xfId="2" applyNumberFormat="1" applyFont="1" applyBorder="1"/>
    <xf numFmtId="41" fontId="2" fillId="0" borderId="8" xfId="2" applyNumberFormat="1" applyFont="1" applyBorder="1"/>
    <xf numFmtId="41" fontId="2" fillId="0" borderId="9" xfId="2" applyNumberFormat="1" applyFont="1" applyBorder="1"/>
    <xf numFmtId="0" fontId="2" fillId="0" borderId="3" xfId="2" applyFont="1" applyBorder="1"/>
    <xf numFmtId="0" fontId="2" fillId="0" borderId="5" xfId="2" applyFont="1" applyBorder="1"/>
    <xf numFmtId="0" fontId="2" fillId="0" borderId="6" xfId="2" applyFont="1" applyBorder="1"/>
    <xf numFmtId="41" fontId="2" fillId="0" borderId="4" xfId="2" applyNumberFormat="1" applyFont="1" applyBorder="1"/>
    <xf numFmtId="41" fontId="2" fillId="0" borderId="10" xfId="2" applyNumberFormat="1" applyFont="1" applyBorder="1"/>
    <xf numFmtId="41" fontId="2" fillId="0" borderId="11" xfId="2" applyNumberFormat="1" applyFont="1" applyBorder="1"/>
    <xf numFmtId="166" fontId="2" fillId="0" borderId="3" xfId="2" applyNumberFormat="1" applyFont="1" applyBorder="1"/>
    <xf numFmtId="166" fontId="2" fillId="0" borderId="5" xfId="2" applyNumberFormat="1" applyFont="1" applyBorder="1"/>
    <xf numFmtId="166" fontId="2" fillId="0" borderId="6" xfId="2" applyNumberFormat="1" applyFont="1" applyBorder="1"/>
    <xf numFmtId="0" fontId="2" fillId="0" borderId="10" xfId="0" applyFont="1" applyBorder="1"/>
    <xf numFmtId="0" fontId="2" fillId="0" borderId="1" xfId="0" applyFont="1" applyBorder="1"/>
    <xf numFmtId="42" fontId="2" fillId="0" borderId="3" xfId="2" applyNumberFormat="1" applyFont="1" applyBorder="1" applyAlignment="1">
      <alignment horizontal="center"/>
    </xf>
    <xf numFmtId="1" fontId="6" fillId="0" borderId="0" xfId="2" applyNumberFormat="1" applyFon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6" fillId="3" borderId="1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16" fillId="0" borderId="15" xfId="2" applyFont="1" applyBorder="1"/>
    <xf numFmtId="0" fontId="15" fillId="0" borderId="15" xfId="2" applyFont="1" applyBorder="1"/>
    <xf numFmtId="0" fontId="6" fillId="0" borderId="15" xfId="2" applyFont="1" applyBorder="1"/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17" fillId="0" borderId="15" xfId="2" applyFont="1" applyBorder="1"/>
    <xf numFmtId="37" fontId="6" fillId="0" borderId="15" xfId="7" applyFont="1" applyBorder="1" applyProtection="1">
      <protection locked="0"/>
    </xf>
    <xf numFmtId="164" fontId="2" fillId="0" borderId="0" xfId="2" applyNumberFormat="1" applyFont="1"/>
    <xf numFmtId="42" fontId="2" fillId="0" borderId="4" xfId="2" applyNumberFormat="1" applyFont="1" applyBorder="1"/>
    <xf numFmtId="42" fontId="2" fillId="0" borderId="10" xfId="2" applyNumberFormat="1" applyFont="1" applyBorder="1"/>
    <xf numFmtId="42" fontId="2" fillId="0" borderId="15" xfId="2" applyNumberFormat="1" applyFont="1" applyBorder="1"/>
    <xf numFmtId="42" fontId="2" fillId="0" borderId="11" xfId="2" applyNumberFormat="1" applyFont="1" applyBorder="1"/>
    <xf numFmtId="166" fontId="2" fillId="0" borderId="1" xfId="8" applyNumberFormat="1" applyFont="1" applyBorder="1"/>
    <xf numFmtId="166" fontId="2" fillId="0" borderId="16" xfId="8" applyNumberFormat="1" applyFont="1" applyBorder="1"/>
    <xf numFmtId="0" fontId="2" fillId="0" borderId="2" xfId="2" applyFont="1" applyBorder="1"/>
    <xf numFmtId="166" fontId="2" fillId="0" borderId="17" xfId="8" applyNumberFormat="1" applyFont="1" applyBorder="1"/>
    <xf numFmtId="166" fontId="2" fillId="0" borderId="10" xfId="2" applyNumberFormat="1" applyFont="1" applyBorder="1"/>
    <xf numFmtId="166" fontId="2" fillId="0" borderId="15" xfId="2" applyNumberFormat="1" applyFont="1" applyBorder="1"/>
    <xf numFmtId="166" fontId="2" fillId="0" borderId="1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</cellXfs>
  <cellStyles count="9">
    <cellStyle name="Comma" xfId="1" builtinId="3"/>
    <cellStyle name="Comma 2" xfId="5" xr:uid="{3A290CB8-790C-4129-9C80-EE7B0E83C50A}"/>
    <cellStyle name="Comma 3" xfId="4" xr:uid="{DF13ABBB-2E66-4520-9AC8-E795CCE3AACB}"/>
    <cellStyle name="Currency" xfId="8" builtinId="4"/>
    <cellStyle name="Currency 2" xfId="6" xr:uid="{E2942F21-3BE8-4D99-9FD9-66C485A2C5EF}"/>
    <cellStyle name="Currency 3" xfId="3" xr:uid="{F50119F3-2963-49AA-9B3D-CCAE307FFBA5}"/>
    <cellStyle name="Normal" xfId="0" builtinId="0"/>
    <cellStyle name="Normal 2" xfId="2" xr:uid="{40A63153-192A-4B17-86F1-625E1E1AB7DB}"/>
    <cellStyle name="Normal_Data 6'96_1" xfId="7" xr:uid="{7879AA7A-C5BC-4CC5-A0DF-C016C123D310}"/>
  </cellStyles>
  <dxfs count="0"/>
  <tableStyles count="1" defaultTableStyle="TableStyleMedium2" defaultPivotStyle="PivotStyleLight16">
    <tableStyle name="Invisible" pivot="0" table="0" count="0" xr9:uid="{8AFB53B3-2DCC-4B28-BD40-03E6563C46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76E9-B2FA-4814-ABF1-F3766F417CAA}">
  <sheetPr>
    <tabColor theme="7" tint="0.59999389629810485"/>
  </sheetPr>
  <dimension ref="B2:AZ74"/>
  <sheetViews>
    <sheetView showGridLines="0" tabSelected="1" workbookViewId="0">
      <pane xSplit="5" ySplit="9" topLeftCell="AJ10" activePane="bottomRight" state="frozen"/>
      <selection pane="bottomRight" activeCell="AX5" sqref="AX5"/>
      <selection pane="bottomLeft" activeCell="A10" sqref="A10"/>
      <selection pane="topRight" activeCell="F1" sqref="F1"/>
    </sheetView>
  </sheetViews>
  <sheetFormatPr defaultRowHeight="12.75"/>
  <cols>
    <col min="2" max="4" width="2.7109375" customWidth="1"/>
    <col min="5" max="5" width="71.7109375" customWidth="1"/>
    <col min="6" max="6" width="15.42578125" bestFit="1" customWidth="1"/>
    <col min="7" max="7" width="4.7109375" customWidth="1"/>
    <col min="8" max="8" width="17.5703125" bestFit="1" customWidth="1"/>
    <col min="9" max="9" width="2.7109375" customWidth="1"/>
    <col min="10" max="10" width="13.42578125" bestFit="1" customWidth="1"/>
    <col min="11" max="11" width="4.7109375" customWidth="1"/>
    <col min="12" max="12" width="17.5703125" bestFit="1" customWidth="1"/>
    <col min="13" max="13" width="2.7109375" customWidth="1"/>
    <col min="14" max="14" width="14.140625" bestFit="1" customWidth="1"/>
    <col min="15" max="15" width="4.7109375" customWidth="1"/>
    <col min="16" max="16" width="17.5703125" bestFit="1" customWidth="1"/>
    <col min="17" max="17" width="2.7109375" customWidth="1"/>
    <col min="18" max="18" width="19.140625" bestFit="1" customWidth="1"/>
    <col min="19" max="19" width="4.7109375" customWidth="1"/>
    <col min="20" max="20" width="15.42578125" bestFit="1" customWidth="1"/>
    <col min="21" max="21" width="4.7109375" customWidth="1"/>
    <col min="22" max="22" width="17.5703125" bestFit="1" customWidth="1"/>
    <col min="23" max="23" width="2.7109375" customWidth="1"/>
    <col min="24" max="24" width="13.42578125" bestFit="1" customWidth="1"/>
    <col min="25" max="25" width="4.7109375" customWidth="1"/>
    <col min="26" max="26" width="17.5703125" bestFit="1" customWidth="1"/>
    <col min="27" max="27" width="2.7109375" customWidth="1"/>
    <col min="28" max="28" width="14.140625" bestFit="1" customWidth="1"/>
    <col min="29" max="29" width="4.7109375" customWidth="1"/>
    <col min="30" max="30" width="17.5703125" bestFit="1" customWidth="1"/>
    <col min="31" max="31" width="2.7109375" customWidth="1"/>
    <col min="32" max="32" width="19.140625" bestFit="1" customWidth="1"/>
    <col min="33" max="33" width="4.7109375" customWidth="1"/>
    <col min="34" max="34" width="15.42578125" bestFit="1" customWidth="1"/>
    <col min="35" max="35" width="4.7109375" customWidth="1"/>
    <col min="36" max="36" width="17.5703125" bestFit="1" customWidth="1"/>
    <col min="37" max="37" width="2.7109375" customWidth="1"/>
    <col min="38" max="38" width="13.42578125" bestFit="1" customWidth="1"/>
    <col min="39" max="39" width="4.7109375" customWidth="1"/>
    <col min="40" max="40" width="17.5703125" bestFit="1" customWidth="1"/>
    <col min="41" max="41" width="2.7109375" customWidth="1"/>
    <col min="42" max="42" width="14.140625" bestFit="1" customWidth="1"/>
    <col min="43" max="43" width="4.7109375" customWidth="1"/>
    <col min="44" max="44" width="17.5703125" bestFit="1" customWidth="1"/>
    <col min="45" max="45" width="2.7109375" customWidth="1"/>
    <col min="46" max="46" width="19.140625" bestFit="1" customWidth="1"/>
    <col min="47" max="47" width="4.7109375" customWidth="1"/>
    <col min="48" max="48" width="15.42578125" bestFit="1" customWidth="1"/>
    <col min="49" max="49" width="4.7109375" customWidth="1"/>
    <col min="50" max="50" width="17.5703125" bestFit="1" customWidth="1"/>
    <col min="51" max="51" width="2.7109375" customWidth="1"/>
    <col min="52" max="52" width="13.42578125" bestFit="1" customWidth="1"/>
  </cols>
  <sheetData>
    <row r="2" spans="2:52" ht="24.75">
      <c r="B2" s="168" t="s">
        <v>0</v>
      </c>
      <c r="C2" s="71"/>
      <c r="D2" s="71"/>
      <c r="E2" s="71"/>
      <c r="F2" s="1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"/>
      <c r="S2" s="1"/>
      <c r="T2" s="1"/>
      <c r="U2" s="1"/>
      <c r="V2" s="2"/>
      <c r="W2" s="1"/>
      <c r="X2" s="1"/>
      <c r="Y2" s="1"/>
      <c r="Z2" s="2"/>
      <c r="AA2" s="1"/>
      <c r="AB2" s="1"/>
      <c r="AC2" s="1"/>
      <c r="AD2" s="2"/>
      <c r="AE2" s="1"/>
      <c r="AF2" s="1"/>
      <c r="AG2" s="1"/>
      <c r="AH2" s="1"/>
      <c r="AI2" s="1"/>
      <c r="AJ2" s="2"/>
      <c r="AK2" s="1"/>
      <c r="AL2" s="1"/>
      <c r="AM2" s="1"/>
      <c r="AN2" s="2"/>
      <c r="AO2" s="1"/>
      <c r="AP2" s="1"/>
      <c r="AQ2" s="1"/>
      <c r="AR2" s="2"/>
      <c r="AS2" s="1"/>
      <c r="AT2" s="1"/>
      <c r="AU2" s="1"/>
      <c r="AV2" s="1"/>
      <c r="AW2" s="1"/>
      <c r="AX2" s="2"/>
      <c r="AY2" s="1"/>
      <c r="AZ2" s="1"/>
    </row>
    <row r="3" spans="2:52" ht="15">
      <c r="B3" s="3" t="s">
        <v>1</v>
      </c>
      <c r="C3" s="4"/>
      <c r="D3" s="4"/>
      <c r="E3" s="4"/>
      <c r="F3" s="5"/>
      <c r="G3" s="1"/>
      <c r="H3" s="6"/>
      <c r="I3" s="5"/>
      <c r="J3" s="5"/>
      <c r="K3" s="1"/>
      <c r="L3" s="6"/>
      <c r="M3" s="5"/>
      <c r="N3" s="5"/>
      <c r="O3" s="1"/>
      <c r="P3" s="6"/>
      <c r="Q3" s="5"/>
      <c r="R3" s="5"/>
      <c r="S3" s="7"/>
      <c r="T3" s="5"/>
      <c r="U3" s="1"/>
      <c r="V3" s="6"/>
      <c r="W3" s="5"/>
      <c r="X3" s="5"/>
      <c r="Y3" s="1"/>
      <c r="Z3" s="6"/>
      <c r="AA3" s="5"/>
      <c r="AB3" s="5"/>
      <c r="AC3" s="1"/>
      <c r="AD3" s="6"/>
      <c r="AE3" s="5"/>
      <c r="AF3" s="5"/>
      <c r="AG3" s="7"/>
      <c r="AH3" s="5"/>
      <c r="AI3" s="1"/>
      <c r="AJ3" s="6"/>
      <c r="AK3" s="5"/>
      <c r="AL3" s="5"/>
      <c r="AM3" s="1"/>
      <c r="AN3" s="6"/>
      <c r="AO3" s="5"/>
      <c r="AP3" s="5"/>
      <c r="AQ3" s="1"/>
      <c r="AR3" s="6"/>
      <c r="AS3" s="5"/>
      <c r="AT3" s="5"/>
      <c r="AU3" s="7"/>
      <c r="AV3" s="5"/>
      <c r="AW3" s="1"/>
      <c r="AX3" s="6"/>
      <c r="AY3" s="5"/>
      <c r="AZ3" s="5"/>
    </row>
    <row r="4" spans="2:52">
      <c r="B4" s="8" t="s">
        <v>2</v>
      </c>
      <c r="C4" s="8"/>
      <c r="D4" s="8"/>
      <c r="E4" s="8"/>
      <c r="F4" s="1"/>
      <c r="G4" s="1"/>
      <c r="H4" s="9"/>
      <c r="I4" s="1"/>
      <c r="J4" s="1"/>
      <c r="K4" s="1"/>
      <c r="L4" s="9"/>
      <c r="M4" s="1"/>
      <c r="N4" s="1"/>
      <c r="O4" s="1"/>
      <c r="P4" s="9"/>
      <c r="Q4" s="1"/>
      <c r="R4" s="1"/>
      <c r="S4" s="1"/>
      <c r="T4" s="1"/>
      <c r="U4" s="1"/>
      <c r="V4" s="9"/>
      <c r="W4" s="1"/>
      <c r="X4" s="1"/>
      <c r="Y4" s="1"/>
      <c r="Z4" s="9"/>
      <c r="AA4" s="1"/>
      <c r="AB4" s="1"/>
      <c r="AC4" s="1"/>
      <c r="AD4" s="9"/>
      <c r="AE4" s="1"/>
      <c r="AF4" s="1"/>
      <c r="AG4" s="1"/>
      <c r="AH4" s="1"/>
      <c r="AI4" s="1"/>
      <c r="AJ4" s="9"/>
      <c r="AK4" s="1"/>
      <c r="AL4" s="1"/>
      <c r="AM4" s="1"/>
      <c r="AN4" s="9"/>
      <c r="AO4" s="1"/>
      <c r="AP4" s="1"/>
      <c r="AQ4" s="1"/>
      <c r="AS4" s="1"/>
      <c r="AT4" s="1"/>
      <c r="AU4" s="1"/>
      <c r="AW4" s="1"/>
      <c r="AY4" s="1"/>
      <c r="AZ4" s="1"/>
    </row>
    <row r="5" spans="2:52">
      <c r="B5" s="10"/>
      <c r="C5" s="8"/>
      <c r="D5" s="8"/>
      <c r="E5" s="8"/>
      <c r="F5" s="1"/>
      <c r="G5" s="1"/>
      <c r="H5" s="2"/>
      <c r="I5" s="1"/>
      <c r="J5" s="1"/>
      <c r="K5" s="1"/>
      <c r="L5" s="2"/>
      <c r="M5" s="1"/>
      <c r="N5" s="1"/>
      <c r="O5" s="1"/>
      <c r="P5" s="2"/>
      <c r="Q5" s="1"/>
      <c r="R5" s="1"/>
      <c r="S5" s="1"/>
      <c r="T5" s="1"/>
      <c r="U5" s="1"/>
      <c r="V5" s="2"/>
      <c r="W5" s="1"/>
      <c r="X5" s="1"/>
      <c r="Y5" s="1"/>
      <c r="Z5" s="2"/>
      <c r="AA5" s="1"/>
      <c r="AB5" s="1"/>
      <c r="AC5" s="1"/>
      <c r="AD5" s="2"/>
      <c r="AE5" s="1"/>
      <c r="AF5" s="1"/>
      <c r="AG5" s="1"/>
      <c r="AH5" s="1"/>
      <c r="AI5" s="1"/>
      <c r="AJ5" s="2"/>
      <c r="AK5" s="1"/>
      <c r="AL5" s="1"/>
      <c r="AM5" s="1"/>
      <c r="AN5" s="2"/>
      <c r="AO5" s="1"/>
      <c r="AP5" s="1"/>
      <c r="AQ5" s="1"/>
      <c r="AR5" s="9"/>
      <c r="AS5" s="1"/>
      <c r="AT5" s="1"/>
      <c r="AU5" s="1"/>
      <c r="AV5" s="1"/>
      <c r="AW5" s="1"/>
      <c r="AX5" s="9"/>
      <c r="AY5" s="1"/>
      <c r="AZ5" s="1"/>
    </row>
    <row r="6" spans="2:52">
      <c r="B6" s="4"/>
      <c r="C6" s="4"/>
      <c r="D6" s="4"/>
      <c r="E6" s="4"/>
      <c r="F6" s="163" t="s">
        <v>3</v>
      </c>
      <c r="G6" s="11"/>
      <c r="H6" s="166" t="s">
        <v>3</v>
      </c>
      <c r="I6" s="12"/>
      <c r="J6" s="163" t="s">
        <v>4</v>
      </c>
      <c r="K6" s="11"/>
      <c r="L6" s="166" t="s">
        <v>3</v>
      </c>
      <c r="M6" s="12"/>
      <c r="N6" s="163" t="s">
        <v>5</v>
      </c>
      <c r="O6" s="11"/>
      <c r="P6" s="166" t="s">
        <v>3</v>
      </c>
      <c r="Q6" s="12"/>
      <c r="R6" s="192" t="s">
        <v>6</v>
      </c>
      <c r="S6" s="11"/>
      <c r="T6" s="163" t="s">
        <v>3</v>
      </c>
      <c r="U6" s="11"/>
      <c r="V6" s="166" t="s">
        <v>3</v>
      </c>
      <c r="W6" s="12"/>
      <c r="X6" s="163" t="s">
        <v>4</v>
      </c>
      <c r="Y6" s="11"/>
      <c r="Z6" s="166" t="s">
        <v>3</v>
      </c>
      <c r="AA6" s="12"/>
      <c r="AB6" s="163" t="s">
        <v>5</v>
      </c>
      <c r="AC6" s="11"/>
      <c r="AD6" s="166" t="s">
        <v>3</v>
      </c>
      <c r="AE6" s="12"/>
      <c r="AF6" s="192" t="s">
        <v>7</v>
      </c>
      <c r="AG6" s="11"/>
      <c r="AH6" s="163" t="s">
        <v>3</v>
      </c>
      <c r="AI6" s="11"/>
      <c r="AJ6" s="166" t="s">
        <v>3</v>
      </c>
      <c r="AK6" s="12"/>
      <c r="AL6" s="163" t="s">
        <v>4</v>
      </c>
      <c r="AM6" s="11"/>
      <c r="AN6" s="166" t="s">
        <v>3</v>
      </c>
      <c r="AO6" s="12"/>
      <c r="AP6" s="163" t="s">
        <v>5</v>
      </c>
      <c r="AQ6" s="11"/>
      <c r="AR6" s="166" t="s">
        <v>3</v>
      </c>
      <c r="AS6" s="12"/>
      <c r="AT6" s="192" t="s">
        <v>8</v>
      </c>
      <c r="AU6" s="11"/>
      <c r="AV6" s="163" t="s">
        <v>3</v>
      </c>
      <c r="AW6" s="11"/>
      <c r="AX6" s="166" t="s">
        <v>3</v>
      </c>
      <c r="AY6" s="12"/>
      <c r="AZ6" s="163" t="s">
        <v>4</v>
      </c>
    </row>
    <row r="7" spans="2:52">
      <c r="B7" s="13"/>
      <c r="C7" s="13"/>
      <c r="D7" s="13"/>
      <c r="E7" s="13"/>
      <c r="F7" s="164" t="s">
        <v>9</v>
      </c>
      <c r="G7" s="11"/>
      <c r="H7" s="167" t="s">
        <v>9</v>
      </c>
      <c r="I7" s="14"/>
      <c r="J7" s="164" t="s">
        <v>9</v>
      </c>
      <c r="K7" s="11"/>
      <c r="L7" s="167" t="s">
        <v>9</v>
      </c>
      <c r="M7" s="14"/>
      <c r="N7" s="164" t="s">
        <v>9</v>
      </c>
      <c r="O7" s="11"/>
      <c r="P7" s="167" t="s">
        <v>9</v>
      </c>
      <c r="Q7" s="14"/>
      <c r="R7" s="193"/>
      <c r="S7" s="11"/>
      <c r="T7" s="164" t="s">
        <v>9</v>
      </c>
      <c r="U7" s="11"/>
      <c r="V7" s="167" t="s">
        <v>9</v>
      </c>
      <c r="W7" s="14"/>
      <c r="X7" s="164" t="s">
        <v>9</v>
      </c>
      <c r="Y7" s="11"/>
      <c r="Z7" s="167" t="s">
        <v>9</v>
      </c>
      <c r="AA7" s="14"/>
      <c r="AB7" s="164" t="s">
        <v>9</v>
      </c>
      <c r="AC7" s="11"/>
      <c r="AD7" s="167" t="s">
        <v>9</v>
      </c>
      <c r="AE7" s="14"/>
      <c r="AF7" s="193"/>
      <c r="AG7" s="11"/>
      <c r="AH7" s="164" t="s">
        <v>9</v>
      </c>
      <c r="AI7" s="11"/>
      <c r="AJ7" s="167" t="s">
        <v>9</v>
      </c>
      <c r="AK7" s="14"/>
      <c r="AL7" s="164" t="s">
        <v>9</v>
      </c>
      <c r="AM7" s="11"/>
      <c r="AN7" s="167" t="s">
        <v>9</v>
      </c>
      <c r="AO7" s="14"/>
      <c r="AP7" s="164" t="s">
        <v>9</v>
      </c>
      <c r="AQ7" s="11"/>
      <c r="AR7" s="167" t="s">
        <v>9</v>
      </c>
      <c r="AS7" s="14"/>
      <c r="AT7" s="193"/>
      <c r="AU7" s="11"/>
      <c r="AV7" s="164" t="s">
        <v>9</v>
      </c>
      <c r="AW7" s="11"/>
      <c r="AX7" s="167" t="s">
        <v>9</v>
      </c>
      <c r="AY7" s="14"/>
      <c r="AZ7" s="164" t="s">
        <v>9</v>
      </c>
    </row>
    <row r="8" spans="2:52">
      <c r="B8" s="15"/>
      <c r="C8" s="4"/>
      <c r="D8" s="4"/>
      <c r="E8" s="4"/>
      <c r="F8" s="164" t="s">
        <v>10</v>
      </c>
      <c r="G8" s="11"/>
      <c r="H8" s="167" t="s">
        <v>11</v>
      </c>
      <c r="I8" s="14"/>
      <c r="J8" s="164" t="s">
        <v>11</v>
      </c>
      <c r="K8" s="11"/>
      <c r="L8" s="167" t="s">
        <v>12</v>
      </c>
      <c r="M8" s="14"/>
      <c r="N8" s="164" t="s">
        <v>12</v>
      </c>
      <c r="O8" s="11"/>
      <c r="P8" s="167" t="s">
        <v>13</v>
      </c>
      <c r="Q8" s="14"/>
      <c r="R8" s="193"/>
      <c r="S8" s="11"/>
      <c r="T8" s="164" t="s">
        <v>10</v>
      </c>
      <c r="U8" s="11"/>
      <c r="V8" s="167" t="s">
        <v>11</v>
      </c>
      <c r="W8" s="14"/>
      <c r="X8" s="164" t="s">
        <v>11</v>
      </c>
      <c r="Y8" s="11"/>
      <c r="Z8" s="167" t="s">
        <v>12</v>
      </c>
      <c r="AA8" s="14"/>
      <c r="AB8" s="164" t="s">
        <v>12</v>
      </c>
      <c r="AC8" s="11"/>
      <c r="AD8" s="167" t="s">
        <v>13</v>
      </c>
      <c r="AE8" s="14"/>
      <c r="AF8" s="193"/>
      <c r="AG8" s="11"/>
      <c r="AH8" s="164" t="s">
        <v>10</v>
      </c>
      <c r="AI8" s="11"/>
      <c r="AJ8" s="167" t="s">
        <v>11</v>
      </c>
      <c r="AK8" s="14"/>
      <c r="AL8" s="164" t="s">
        <v>11</v>
      </c>
      <c r="AM8" s="11"/>
      <c r="AN8" s="167" t="s">
        <v>12</v>
      </c>
      <c r="AO8" s="14"/>
      <c r="AP8" s="164" t="s">
        <v>12</v>
      </c>
      <c r="AQ8" s="11"/>
      <c r="AR8" s="167" t="s">
        <v>13</v>
      </c>
      <c r="AS8" s="14"/>
      <c r="AT8" s="193"/>
      <c r="AU8" s="11"/>
      <c r="AV8" s="164" t="s">
        <v>10</v>
      </c>
      <c r="AW8" s="11"/>
      <c r="AX8" s="167" t="s">
        <v>11</v>
      </c>
      <c r="AY8" s="14"/>
      <c r="AZ8" s="164" t="s">
        <v>11</v>
      </c>
    </row>
    <row r="9" spans="2:52">
      <c r="B9" s="4"/>
      <c r="C9" s="4"/>
      <c r="D9" s="4"/>
      <c r="E9" s="4"/>
      <c r="F9" s="165">
        <v>2022</v>
      </c>
      <c r="G9" s="11"/>
      <c r="H9" s="165">
        <v>2022</v>
      </c>
      <c r="I9" s="14"/>
      <c r="J9" s="165">
        <v>2022</v>
      </c>
      <c r="K9" s="11"/>
      <c r="L9" s="165">
        <v>2022</v>
      </c>
      <c r="M9" s="14"/>
      <c r="N9" s="165">
        <v>2022</v>
      </c>
      <c r="O9" s="11"/>
      <c r="P9" s="165">
        <v>2022</v>
      </c>
      <c r="Q9" s="14"/>
      <c r="R9" s="194"/>
      <c r="S9" s="11"/>
      <c r="T9" s="165">
        <v>2023</v>
      </c>
      <c r="U9" s="11"/>
      <c r="V9" s="165">
        <v>2023</v>
      </c>
      <c r="W9" s="14"/>
      <c r="X9" s="165">
        <v>2023</v>
      </c>
      <c r="Y9" s="11"/>
      <c r="Z9" s="165">
        <v>2023</v>
      </c>
      <c r="AA9" s="14"/>
      <c r="AB9" s="165">
        <v>2023</v>
      </c>
      <c r="AC9" s="11"/>
      <c r="AD9" s="165">
        <v>2023</v>
      </c>
      <c r="AE9" s="14"/>
      <c r="AF9" s="194"/>
      <c r="AG9" s="11"/>
      <c r="AH9" s="165">
        <v>2024</v>
      </c>
      <c r="AI9" s="11"/>
      <c r="AJ9" s="165">
        <v>2024</v>
      </c>
      <c r="AK9" s="14"/>
      <c r="AL9" s="165">
        <v>2024</v>
      </c>
      <c r="AM9" s="11"/>
      <c r="AN9" s="165">
        <v>2024</v>
      </c>
      <c r="AO9" s="14"/>
      <c r="AP9" s="165">
        <v>2024</v>
      </c>
      <c r="AQ9" s="11"/>
      <c r="AR9" s="165">
        <v>2024</v>
      </c>
      <c r="AS9" s="14"/>
      <c r="AT9" s="194"/>
      <c r="AU9" s="11"/>
      <c r="AV9" s="165">
        <v>2025</v>
      </c>
      <c r="AW9" s="11"/>
      <c r="AX9" s="165">
        <v>2025</v>
      </c>
      <c r="AY9" s="14"/>
      <c r="AZ9" s="165">
        <v>2025</v>
      </c>
    </row>
    <row r="10" spans="2:52">
      <c r="B10" s="4" t="s">
        <v>14</v>
      </c>
      <c r="C10" s="16"/>
      <c r="D10" s="16"/>
      <c r="E10" s="16"/>
      <c r="F10" s="17"/>
      <c r="G10" s="1"/>
      <c r="H10" s="18"/>
      <c r="I10" s="1"/>
      <c r="J10" s="19"/>
      <c r="K10" s="1"/>
      <c r="L10" s="18"/>
      <c r="M10" s="1"/>
      <c r="N10" s="19"/>
      <c r="O10" s="1"/>
      <c r="P10" s="18"/>
      <c r="Q10" s="1"/>
      <c r="R10" s="19"/>
      <c r="S10" s="1"/>
      <c r="T10" s="17"/>
      <c r="U10" s="1"/>
      <c r="V10" s="18"/>
      <c r="W10" s="1"/>
      <c r="X10" s="19"/>
      <c r="Y10" s="1"/>
      <c r="Z10" s="18"/>
      <c r="AA10" s="1"/>
      <c r="AB10" s="19"/>
      <c r="AC10" s="1"/>
      <c r="AD10" s="18"/>
      <c r="AE10" s="1"/>
      <c r="AF10" s="19"/>
      <c r="AG10" s="1"/>
      <c r="AH10" s="17"/>
      <c r="AI10" s="1"/>
      <c r="AJ10" s="18"/>
      <c r="AK10" s="1"/>
      <c r="AL10" s="19"/>
      <c r="AM10" s="1"/>
      <c r="AN10" s="18"/>
      <c r="AO10" s="1"/>
      <c r="AP10" s="19"/>
      <c r="AQ10" s="1"/>
      <c r="AR10" s="18"/>
      <c r="AS10" s="1"/>
      <c r="AT10" s="19"/>
      <c r="AU10" s="1"/>
      <c r="AV10" s="17"/>
      <c r="AW10" s="1"/>
      <c r="AX10" s="18"/>
      <c r="AY10" s="1"/>
      <c r="AZ10" s="19"/>
    </row>
    <row r="11" spans="2:52">
      <c r="B11" s="20"/>
      <c r="C11" s="21" t="s">
        <v>15</v>
      </c>
      <c r="D11" s="22"/>
      <c r="E11" s="22"/>
      <c r="F11" s="23">
        <v>1010172</v>
      </c>
      <c r="G11" s="24"/>
      <c r="H11" s="25">
        <v>1026904</v>
      </c>
      <c r="I11" s="24"/>
      <c r="J11" s="26">
        <v>2037076</v>
      </c>
      <c r="K11" s="24"/>
      <c r="L11" s="25">
        <v>1083028</v>
      </c>
      <c r="M11" s="24"/>
      <c r="N11" s="26">
        <v>3120103</v>
      </c>
      <c r="O11" s="24"/>
      <c r="P11" s="25">
        <v>1048490</v>
      </c>
      <c r="Q11" s="24"/>
      <c r="R11" s="26">
        <v>4168593</v>
      </c>
      <c r="S11" s="24"/>
      <c r="T11" s="23">
        <v>985700</v>
      </c>
      <c r="U11" s="24"/>
      <c r="V11" s="25">
        <v>956502</v>
      </c>
      <c r="W11" s="24"/>
      <c r="X11" s="26">
        <v>1942202</v>
      </c>
      <c r="Y11" s="24"/>
      <c r="Z11" s="25">
        <v>963481</v>
      </c>
      <c r="AA11" s="24"/>
      <c r="AB11" s="26">
        <v>2905683</v>
      </c>
      <c r="AC11" s="24"/>
      <c r="AD11" s="25">
        <v>1000259</v>
      </c>
      <c r="AE11" s="24"/>
      <c r="AF11" s="26">
        <v>3905941</v>
      </c>
      <c r="AG11" s="24"/>
      <c r="AH11" s="23">
        <v>950365</v>
      </c>
      <c r="AI11" s="24"/>
      <c r="AJ11" s="25">
        <v>926732</v>
      </c>
      <c r="AK11" s="24"/>
      <c r="AL11" s="26">
        <v>1877096</v>
      </c>
      <c r="AM11" s="24"/>
      <c r="AN11" s="25">
        <v>922329</v>
      </c>
      <c r="AO11" s="24"/>
      <c r="AP11" s="26">
        <v>2799426</v>
      </c>
      <c r="AQ11" s="24"/>
      <c r="AR11" s="25">
        <v>970405</v>
      </c>
      <c r="AS11" s="24"/>
      <c r="AT11" s="26">
        <v>3769831</v>
      </c>
      <c r="AU11" s="24"/>
      <c r="AV11" s="23">
        <v>891035</v>
      </c>
      <c r="AW11" s="24"/>
      <c r="AX11" s="25">
        <v>916371</v>
      </c>
      <c r="AY11" s="24"/>
      <c r="AZ11" s="26">
        <v>1807406</v>
      </c>
    </row>
    <row r="12" spans="2:52">
      <c r="B12" s="8"/>
      <c r="C12" s="21" t="s">
        <v>16</v>
      </c>
      <c r="D12" s="21"/>
      <c r="E12" s="21"/>
      <c r="F12" s="27">
        <v>251375</v>
      </c>
      <c r="G12" s="1"/>
      <c r="H12" s="28">
        <v>255925</v>
      </c>
      <c r="I12" s="29"/>
      <c r="J12" s="30">
        <v>507300</v>
      </c>
      <c r="K12" s="1"/>
      <c r="L12" s="28">
        <v>255960</v>
      </c>
      <c r="M12" s="29"/>
      <c r="N12" s="30">
        <v>763260</v>
      </c>
      <c r="O12" s="1"/>
      <c r="P12" s="28">
        <v>256581</v>
      </c>
      <c r="Q12" s="29"/>
      <c r="R12" s="30">
        <v>1019841</v>
      </c>
      <c r="S12" s="1"/>
      <c r="T12" s="27">
        <v>252869</v>
      </c>
      <c r="U12" s="1"/>
      <c r="V12" s="28">
        <v>257259</v>
      </c>
      <c r="W12" s="29"/>
      <c r="X12" s="30">
        <v>510129</v>
      </c>
      <c r="Y12" s="1"/>
      <c r="Z12" s="28">
        <v>256378</v>
      </c>
      <c r="AA12" s="29"/>
      <c r="AB12" s="30">
        <v>766507</v>
      </c>
      <c r="AC12" s="1"/>
      <c r="AD12" s="28">
        <v>261360</v>
      </c>
      <c r="AE12" s="29"/>
      <c r="AF12" s="30">
        <v>1027867</v>
      </c>
      <c r="AG12" s="1"/>
      <c r="AH12" s="27">
        <v>266453</v>
      </c>
      <c r="AI12" s="1"/>
      <c r="AJ12" s="28">
        <v>267447</v>
      </c>
      <c r="AK12" s="29"/>
      <c r="AL12" s="30">
        <v>533900</v>
      </c>
      <c r="AM12" s="1"/>
      <c r="AN12" s="28">
        <v>262662</v>
      </c>
      <c r="AO12" s="29"/>
      <c r="AP12" s="30">
        <v>796562</v>
      </c>
      <c r="AQ12" s="1"/>
      <c r="AR12" s="28">
        <v>264295</v>
      </c>
      <c r="AS12" s="29"/>
      <c r="AT12" s="30">
        <v>1060857</v>
      </c>
      <c r="AU12" s="1"/>
      <c r="AV12" s="27">
        <v>257360</v>
      </c>
      <c r="AW12" s="1"/>
      <c r="AX12" s="28">
        <v>264931</v>
      </c>
      <c r="AY12" s="29"/>
      <c r="AZ12" s="30">
        <v>522291</v>
      </c>
    </row>
    <row r="13" spans="2:52">
      <c r="B13" s="8"/>
      <c r="C13" s="21" t="s">
        <v>17</v>
      </c>
      <c r="D13" s="21"/>
      <c r="E13" s="21"/>
      <c r="F13" s="27">
        <v>53405</v>
      </c>
      <c r="G13" s="1"/>
      <c r="H13" s="28">
        <v>66510</v>
      </c>
      <c r="I13" s="29"/>
      <c r="J13" s="30">
        <v>119916</v>
      </c>
      <c r="K13" s="1"/>
      <c r="L13" s="28">
        <v>52597</v>
      </c>
      <c r="M13" s="29"/>
      <c r="N13" s="30">
        <v>172513</v>
      </c>
      <c r="O13" s="1"/>
      <c r="P13" s="28">
        <v>51620</v>
      </c>
      <c r="Q13" s="29"/>
      <c r="R13" s="30">
        <v>224133</v>
      </c>
      <c r="S13" s="1"/>
      <c r="T13" s="27">
        <v>63964</v>
      </c>
      <c r="U13" s="1"/>
      <c r="V13" s="28">
        <v>53546</v>
      </c>
      <c r="W13" s="29"/>
      <c r="X13" s="30">
        <v>117509</v>
      </c>
      <c r="Y13" s="1"/>
      <c r="Z13" s="28">
        <v>58092</v>
      </c>
      <c r="AA13" s="29"/>
      <c r="AB13" s="30">
        <v>175601</v>
      </c>
      <c r="AC13" s="1"/>
      <c r="AD13" s="28">
        <v>51039</v>
      </c>
      <c r="AE13" s="29"/>
      <c r="AF13" s="30">
        <v>226640</v>
      </c>
      <c r="AG13" s="1"/>
      <c r="AH13" s="27">
        <v>45532</v>
      </c>
      <c r="AI13" s="1"/>
      <c r="AJ13" s="28">
        <v>43539</v>
      </c>
      <c r="AK13" s="29"/>
      <c r="AL13" s="30">
        <v>89072</v>
      </c>
      <c r="AM13" s="1"/>
      <c r="AN13" s="28">
        <v>39069</v>
      </c>
      <c r="AO13" s="29"/>
      <c r="AP13" s="30">
        <v>128140</v>
      </c>
      <c r="AQ13" s="1"/>
      <c r="AR13" s="28">
        <v>4935</v>
      </c>
      <c r="AS13" s="29"/>
      <c r="AT13" s="30">
        <v>133075</v>
      </c>
      <c r="AU13" s="1"/>
      <c r="AV13" s="27">
        <v>6062</v>
      </c>
      <c r="AW13" s="1"/>
      <c r="AX13" s="28">
        <v>5046</v>
      </c>
      <c r="AY13" s="29"/>
      <c r="AZ13" s="30">
        <v>11108</v>
      </c>
    </row>
    <row r="14" spans="2:52">
      <c r="B14" s="31"/>
      <c r="C14" s="32"/>
      <c r="D14" s="32"/>
      <c r="E14" s="33" t="s">
        <v>18</v>
      </c>
      <c r="F14" s="34">
        <f>SUM(F11:F13)</f>
        <v>1314952</v>
      </c>
      <c r="G14" s="35"/>
      <c r="H14" s="36">
        <f>SUM(H11:H13)</f>
        <v>1349339</v>
      </c>
      <c r="I14" s="37"/>
      <c r="J14" s="38">
        <f>SUM(J11:J13)</f>
        <v>2664292</v>
      </c>
      <c r="K14" s="35"/>
      <c r="L14" s="36">
        <f>SUM(L11:L13)</f>
        <v>1391585</v>
      </c>
      <c r="M14" s="37"/>
      <c r="N14" s="38">
        <f>SUM(N11:N13)</f>
        <v>4055876</v>
      </c>
      <c r="O14" s="35"/>
      <c r="P14" s="36">
        <f>SUM(P11:P13)</f>
        <v>1356691</v>
      </c>
      <c r="Q14" s="37"/>
      <c r="R14" s="38">
        <f>SUM(R11:R13)</f>
        <v>5412567</v>
      </c>
      <c r="S14" s="37"/>
      <c r="T14" s="34">
        <f>SUM(T11:T13)</f>
        <v>1302533</v>
      </c>
      <c r="U14" s="35"/>
      <c r="V14" s="36">
        <f>SUM(V11:V13)</f>
        <v>1267307</v>
      </c>
      <c r="W14" s="37"/>
      <c r="X14" s="38">
        <f>SUM(X11:X13)</f>
        <v>2569840</v>
      </c>
      <c r="Y14" s="35"/>
      <c r="Z14" s="36">
        <f>SUM(Z11:Z13)</f>
        <v>1277951</v>
      </c>
      <c r="AA14" s="37"/>
      <c r="AB14" s="38">
        <f>SUM(AB11:AB13)</f>
        <v>3847791</v>
      </c>
      <c r="AC14" s="35"/>
      <c r="AD14" s="36">
        <f>SUM(AD11:AD13)</f>
        <v>1312658</v>
      </c>
      <c r="AE14" s="37"/>
      <c r="AF14" s="38">
        <f>SUM(AF11:AF13)</f>
        <v>5160448</v>
      </c>
      <c r="AG14" s="37"/>
      <c r="AH14" s="34">
        <f>SUM(AH11:AH13)</f>
        <v>1262350</v>
      </c>
      <c r="AI14" s="35"/>
      <c r="AJ14" s="36">
        <f>SUM(AJ11:AJ13)</f>
        <v>1237718</v>
      </c>
      <c r="AK14" s="37"/>
      <c r="AL14" s="38">
        <f>SUM(AL11:AL13)</f>
        <v>2500068</v>
      </c>
      <c r="AM14" s="35"/>
      <c r="AN14" s="36">
        <f>SUM(AN11:AN13)</f>
        <v>1224060</v>
      </c>
      <c r="AO14" s="37"/>
      <c r="AP14" s="38">
        <f>SUM(AP11:AP13)</f>
        <v>3724128</v>
      </c>
      <c r="AQ14" s="35"/>
      <c r="AR14" s="36">
        <f>SUM(AR11:AR13)</f>
        <v>1239635</v>
      </c>
      <c r="AS14" s="37"/>
      <c r="AT14" s="38">
        <f>SUM(AT11:AT13)</f>
        <v>4963763</v>
      </c>
      <c r="AU14" s="37"/>
      <c r="AV14" s="34">
        <f>SUM(AV11:AV13)</f>
        <v>1154457</v>
      </c>
      <c r="AW14" s="35"/>
      <c r="AX14" s="36">
        <f>SUM(AX11:AX13)</f>
        <v>1186348</v>
      </c>
      <c r="AY14" s="37"/>
      <c r="AZ14" s="38">
        <f>SUM(AZ11:AZ13)</f>
        <v>2340805</v>
      </c>
    </row>
    <row r="15" spans="2:52">
      <c r="B15" s="8"/>
      <c r="C15" s="16"/>
      <c r="D15" s="16"/>
      <c r="E15" s="16"/>
      <c r="F15" s="27"/>
      <c r="G15" s="1"/>
      <c r="H15" s="28"/>
      <c r="I15" s="29"/>
      <c r="J15" s="30"/>
      <c r="K15" s="1"/>
      <c r="L15" s="28"/>
      <c r="M15" s="29"/>
      <c r="N15" s="30"/>
      <c r="O15" s="1"/>
      <c r="P15" s="28"/>
      <c r="Q15" s="29"/>
      <c r="R15" s="30"/>
      <c r="S15" s="1"/>
      <c r="T15" s="27"/>
      <c r="U15" s="1"/>
      <c r="V15" s="28"/>
      <c r="W15" s="29"/>
      <c r="X15" s="30"/>
      <c r="Y15" s="1"/>
      <c r="Z15" s="28"/>
      <c r="AA15" s="29"/>
      <c r="AB15" s="30"/>
      <c r="AC15" s="1"/>
      <c r="AD15" s="28"/>
      <c r="AE15" s="29"/>
      <c r="AF15" s="30"/>
      <c r="AG15" s="1"/>
      <c r="AH15" s="27"/>
      <c r="AI15" s="1"/>
      <c r="AJ15" s="28"/>
      <c r="AK15" s="29"/>
      <c r="AL15" s="30"/>
      <c r="AM15" s="1"/>
      <c r="AN15" s="28"/>
      <c r="AO15" s="29"/>
      <c r="AP15" s="30"/>
      <c r="AQ15" s="1"/>
      <c r="AR15" s="28"/>
      <c r="AS15" s="29"/>
      <c r="AT15" s="30"/>
      <c r="AU15" s="1"/>
      <c r="AV15" s="27"/>
      <c r="AW15" s="1"/>
      <c r="AX15" s="28"/>
      <c r="AY15" s="29"/>
      <c r="AZ15" s="30"/>
    </row>
    <row r="16" spans="2:52">
      <c r="B16" s="39" t="s">
        <v>19</v>
      </c>
      <c r="C16" s="16"/>
      <c r="D16" s="16"/>
      <c r="E16" s="16"/>
      <c r="F16" s="27"/>
      <c r="G16" s="1"/>
      <c r="H16" s="28"/>
      <c r="I16" s="29"/>
      <c r="J16" s="30"/>
      <c r="K16" s="1"/>
      <c r="L16" s="28"/>
      <c r="M16" s="29"/>
      <c r="N16" s="30"/>
      <c r="O16" s="1"/>
      <c r="P16" s="28"/>
      <c r="Q16" s="29"/>
      <c r="R16" s="30"/>
      <c r="S16" s="1"/>
      <c r="T16" s="27"/>
      <c r="U16" s="1"/>
      <c r="V16" s="28"/>
      <c r="W16" s="29"/>
      <c r="X16" s="30"/>
      <c r="Y16" s="1"/>
      <c r="Z16" s="28"/>
      <c r="AA16" s="29"/>
      <c r="AB16" s="30"/>
      <c r="AC16" s="1"/>
      <c r="AD16" s="28"/>
      <c r="AE16" s="29"/>
      <c r="AF16" s="30"/>
      <c r="AG16" s="1"/>
      <c r="AH16" s="27"/>
      <c r="AI16" s="1"/>
      <c r="AJ16" s="28"/>
      <c r="AK16" s="29"/>
      <c r="AL16" s="30"/>
      <c r="AM16" s="1"/>
      <c r="AN16" s="28"/>
      <c r="AO16" s="29"/>
      <c r="AP16" s="30"/>
      <c r="AQ16" s="1"/>
      <c r="AR16" s="28"/>
      <c r="AS16" s="29"/>
      <c r="AT16" s="30"/>
      <c r="AU16" s="1"/>
      <c r="AV16" s="27"/>
      <c r="AW16" s="1"/>
      <c r="AX16" s="28"/>
      <c r="AY16" s="29"/>
      <c r="AZ16" s="30"/>
    </row>
    <row r="17" spans="2:52">
      <c r="B17" s="8"/>
      <c r="C17" s="21" t="s">
        <v>15</v>
      </c>
      <c r="D17" s="21"/>
      <c r="E17" s="21"/>
      <c r="F17" s="27"/>
      <c r="G17" s="1"/>
      <c r="H17" s="28"/>
      <c r="I17" s="29"/>
      <c r="J17" s="30"/>
      <c r="K17" s="1"/>
      <c r="L17" s="28"/>
      <c r="M17" s="29"/>
      <c r="N17" s="30"/>
      <c r="O17" s="1"/>
      <c r="P17" s="28"/>
      <c r="Q17" s="29"/>
      <c r="R17" s="30"/>
      <c r="S17" s="1"/>
      <c r="T17" s="27"/>
      <c r="U17" s="1"/>
      <c r="V17" s="28"/>
      <c r="W17" s="29"/>
      <c r="X17" s="30"/>
      <c r="Y17" s="1"/>
      <c r="Z17" s="28"/>
      <c r="AA17" s="29"/>
      <c r="AB17" s="30"/>
      <c r="AC17" s="1"/>
      <c r="AD17" s="28"/>
      <c r="AE17" s="29"/>
      <c r="AF17" s="30"/>
      <c r="AG17" s="1"/>
      <c r="AH17" s="27"/>
      <c r="AI17" s="1"/>
      <c r="AJ17" s="28"/>
      <c r="AK17" s="29"/>
      <c r="AL17" s="30"/>
      <c r="AM17" s="1"/>
      <c r="AN17" s="28"/>
      <c r="AO17" s="29"/>
      <c r="AP17" s="30"/>
      <c r="AQ17" s="1"/>
      <c r="AR17" s="28"/>
      <c r="AS17" s="29"/>
      <c r="AT17" s="30"/>
      <c r="AU17" s="1"/>
      <c r="AV17" s="27"/>
      <c r="AW17" s="1"/>
      <c r="AX17" s="28"/>
      <c r="AY17" s="29"/>
      <c r="AZ17" s="30"/>
    </row>
    <row r="18" spans="2:52">
      <c r="B18" s="8"/>
      <c r="C18" s="16"/>
      <c r="D18" s="40" t="s">
        <v>20</v>
      </c>
      <c r="E18" s="41"/>
      <c r="F18" s="27">
        <v>767297</v>
      </c>
      <c r="G18" s="1"/>
      <c r="H18" s="28">
        <v>805640</v>
      </c>
      <c r="I18" s="29"/>
      <c r="J18" s="30">
        <v>1572937</v>
      </c>
      <c r="K18" s="1"/>
      <c r="L18" s="28">
        <v>919866</v>
      </c>
      <c r="M18" s="29"/>
      <c r="N18" s="30">
        <v>2492802</v>
      </c>
      <c r="O18" s="1"/>
      <c r="P18" s="28">
        <v>885806</v>
      </c>
      <c r="Q18" s="29"/>
      <c r="R18" s="30">
        <v>3378608</v>
      </c>
      <c r="S18" s="1"/>
      <c r="T18" s="27">
        <v>780047</v>
      </c>
      <c r="U18" s="1"/>
      <c r="V18" s="28">
        <v>758137</v>
      </c>
      <c r="W18" s="29"/>
      <c r="X18" s="30">
        <v>1538184</v>
      </c>
      <c r="Y18" s="1"/>
      <c r="Z18" s="28">
        <v>746257</v>
      </c>
      <c r="AA18" s="29"/>
      <c r="AB18" s="30">
        <v>2284441</v>
      </c>
      <c r="AC18" s="1"/>
      <c r="AD18" s="28">
        <v>811969</v>
      </c>
      <c r="AE18" s="29"/>
      <c r="AF18" s="30">
        <v>3096409</v>
      </c>
      <c r="AG18" s="1"/>
      <c r="AH18" s="27">
        <v>729115</v>
      </c>
      <c r="AI18" s="1"/>
      <c r="AJ18" s="28">
        <v>712964</v>
      </c>
      <c r="AK18" s="29"/>
      <c r="AL18" s="30">
        <v>1442077</v>
      </c>
      <c r="AM18" s="1"/>
      <c r="AN18" s="28">
        <v>706940</v>
      </c>
      <c r="AO18" s="29"/>
      <c r="AP18" s="30">
        <v>2149018</v>
      </c>
      <c r="AQ18" s="1"/>
      <c r="AR18" s="28">
        <v>811137</v>
      </c>
      <c r="AS18" s="29"/>
      <c r="AT18" s="30">
        <v>2960155</v>
      </c>
      <c r="AU18" s="1"/>
      <c r="AV18" s="27">
        <v>686248</v>
      </c>
      <c r="AW18" s="1"/>
      <c r="AX18" s="28">
        <v>720688</v>
      </c>
      <c r="AY18" s="29"/>
      <c r="AZ18" s="30">
        <v>1406936</v>
      </c>
    </row>
    <row r="19" spans="2:52">
      <c r="B19" s="8"/>
      <c r="C19" s="16"/>
      <c r="D19" s="40" t="s">
        <v>21</v>
      </c>
      <c r="E19" s="16"/>
      <c r="F19" s="27">
        <v>170641</v>
      </c>
      <c r="G19" s="1"/>
      <c r="H19" s="28">
        <v>172591</v>
      </c>
      <c r="I19" s="29"/>
      <c r="J19" s="30">
        <v>343232</v>
      </c>
      <c r="K19" s="1"/>
      <c r="L19" s="28">
        <v>177241</v>
      </c>
      <c r="M19" s="29"/>
      <c r="N19" s="30">
        <v>520472</v>
      </c>
      <c r="O19" s="1"/>
      <c r="P19" s="28">
        <v>179639</v>
      </c>
      <c r="Q19" s="29"/>
      <c r="R19" s="30">
        <v>700112</v>
      </c>
      <c r="S19" s="1"/>
      <c r="T19" s="27">
        <v>169230</v>
      </c>
      <c r="U19" s="1"/>
      <c r="V19" s="28">
        <v>160682</v>
      </c>
      <c r="W19" s="29"/>
      <c r="X19" s="30">
        <v>329911</v>
      </c>
      <c r="Y19" s="1"/>
      <c r="Z19" s="28">
        <v>159980</v>
      </c>
      <c r="AA19" s="29"/>
      <c r="AB19" s="30">
        <v>489891</v>
      </c>
      <c r="AC19" s="1"/>
      <c r="AD19" s="28">
        <v>165472</v>
      </c>
      <c r="AE19" s="29"/>
      <c r="AF19" s="30">
        <v>655364</v>
      </c>
      <c r="AG19" s="1"/>
      <c r="AH19" s="27">
        <v>165510</v>
      </c>
      <c r="AI19" s="1"/>
      <c r="AJ19" s="28">
        <v>164532</v>
      </c>
      <c r="AK19" s="29"/>
      <c r="AL19" s="30">
        <v>330043</v>
      </c>
      <c r="AM19" s="1"/>
      <c r="AN19" s="28">
        <v>167981</v>
      </c>
      <c r="AO19" s="29"/>
      <c r="AP19" s="30">
        <v>498024</v>
      </c>
      <c r="AQ19" s="1"/>
      <c r="AR19" s="28">
        <v>165615</v>
      </c>
      <c r="AS19" s="29"/>
      <c r="AT19" s="30">
        <v>663639</v>
      </c>
      <c r="AU19" s="1"/>
      <c r="AV19" s="27">
        <v>162527</v>
      </c>
      <c r="AW19" s="1"/>
      <c r="AX19" s="28">
        <v>162270</v>
      </c>
      <c r="AY19" s="29"/>
      <c r="AZ19" s="30">
        <v>324798</v>
      </c>
    </row>
    <row r="20" spans="2:52">
      <c r="B20" s="8"/>
      <c r="C20" s="16"/>
      <c r="D20" s="40" t="s">
        <v>22</v>
      </c>
      <c r="E20" s="16"/>
      <c r="F20" s="27">
        <v>0</v>
      </c>
      <c r="G20" s="1"/>
      <c r="H20" s="28">
        <v>2766</v>
      </c>
      <c r="I20" s="29"/>
      <c r="J20" s="30">
        <v>2766</v>
      </c>
      <c r="K20" s="1"/>
      <c r="L20" s="28">
        <v>0</v>
      </c>
      <c r="M20" s="29"/>
      <c r="N20" s="30">
        <v>2766</v>
      </c>
      <c r="O20" s="1"/>
      <c r="P20" s="28">
        <v>0</v>
      </c>
      <c r="Q20" s="29"/>
      <c r="R20" s="30">
        <v>2766</v>
      </c>
      <c r="S20" s="1"/>
      <c r="T20" s="27">
        <v>0</v>
      </c>
      <c r="U20" s="1"/>
      <c r="V20" s="28">
        <v>0</v>
      </c>
      <c r="W20" s="29"/>
      <c r="X20" s="30">
        <v>0</v>
      </c>
      <c r="Y20" s="1"/>
      <c r="Z20" s="28">
        <v>0</v>
      </c>
      <c r="AA20" s="29"/>
      <c r="AB20" s="30">
        <v>0</v>
      </c>
      <c r="AC20" s="1"/>
      <c r="AD20" s="28">
        <v>0</v>
      </c>
      <c r="AE20" s="29"/>
      <c r="AF20" s="30">
        <v>0</v>
      </c>
      <c r="AG20" s="1"/>
      <c r="AH20" s="27">
        <v>0</v>
      </c>
      <c r="AI20" s="1"/>
      <c r="AJ20" s="28">
        <v>0</v>
      </c>
      <c r="AK20" s="29"/>
      <c r="AL20" s="30">
        <v>0</v>
      </c>
      <c r="AM20" s="1"/>
      <c r="AN20" s="28">
        <v>136234</v>
      </c>
      <c r="AO20" s="29"/>
      <c r="AP20" s="30">
        <v>136234</v>
      </c>
      <c r="AQ20" s="1"/>
      <c r="AR20" s="28">
        <v>0</v>
      </c>
      <c r="AS20" s="29"/>
      <c r="AT20" s="30">
        <v>136234</v>
      </c>
      <c r="AU20" s="1"/>
      <c r="AV20" s="27">
        <v>0</v>
      </c>
      <c r="AW20" s="1"/>
      <c r="AX20" s="28">
        <v>0</v>
      </c>
      <c r="AY20" s="29"/>
      <c r="AZ20" s="30">
        <v>0</v>
      </c>
    </row>
    <row r="21" spans="2:52">
      <c r="B21" s="8"/>
      <c r="C21" s="16"/>
      <c r="D21" s="40" t="s">
        <v>23</v>
      </c>
      <c r="E21" s="16"/>
      <c r="F21" s="27">
        <v>1554</v>
      </c>
      <c r="G21" s="1"/>
      <c r="H21" s="28">
        <v>6099</v>
      </c>
      <c r="I21" s="29"/>
      <c r="J21" s="30">
        <v>7653</v>
      </c>
      <c r="K21" s="1"/>
      <c r="L21" s="28">
        <v>871</v>
      </c>
      <c r="M21" s="29"/>
      <c r="N21" s="30">
        <v>8525</v>
      </c>
      <c r="O21" s="1"/>
      <c r="P21" s="28">
        <v>10544</v>
      </c>
      <c r="Q21" s="29"/>
      <c r="R21" s="30">
        <v>19068</v>
      </c>
      <c r="S21" s="1"/>
      <c r="T21" s="27">
        <v>9872</v>
      </c>
      <c r="U21" s="1"/>
      <c r="V21" s="28">
        <v>3392</v>
      </c>
      <c r="W21" s="29"/>
      <c r="X21" s="30">
        <v>13265</v>
      </c>
      <c r="Y21" s="1"/>
      <c r="Z21" s="28">
        <v>581</v>
      </c>
      <c r="AA21" s="29"/>
      <c r="AB21" s="30">
        <v>13846</v>
      </c>
      <c r="AC21" s="1"/>
      <c r="AD21" s="28">
        <v>3490</v>
      </c>
      <c r="AE21" s="29"/>
      <c r="AF21" s="30">
        <v>17335</v>
      </c>
      <c r="AG21" s="1"/>
      <c r="AH21" s="27">
        <v>5638</v>
      </c>
      <c r="AI21" s="1"/>
      <c r="AJ21" s="28">
        <v>5047</v>
      </c>
      <c r="AK21" s="29"/>
      <c r="AL21" s="30">
        <v>10685</v>
      </c>
      <c r="AM21" s="1"/>
      <c r="AN21" s="28">
        <v>3646</v>
      </c>
      <c r="AO21" s="29"/>
      <c r="AP21" s="30">
        <v>14331</v>
      </c>
      <c r="AQ21" s="1"/>
      <c r="AR21" s="28">
        <v>3587</v>
      </c>
      <c r="AS21" s="29"/>
      <c r="AT21" s="30">
        <v>17918</v>
      </c>
      <c r="AU21" s="1"/>
      <c r="AV21" s="27">
        <v>1946</v>
      </c>
      <c r="AW21" s="1"/>
      <c r="AX21" s="28">
        <v>2369</v>
      </c>
      <c r="AY21" s="29"/>
      <c r="AZ21" s="30">
        <v>4314</v>
      </c>
    </row>
    <row r="22" spans="2:52">
      <c r="B22" s="8"/>
      <c r="C22" s="21"/>
      <c r="D22" s="40" t="s">
        <v>24</v>
      </c>
      <c r="E22" s="21"/>
      <c r="F22" s="27">
        <v>-697</v>
      </c>
      <c r="G22" s="1"/>
      <c r="H22" s="28">
        <v>233</v>
      </c>
      <c r="I22" s="29"/>
      <c r="J22" s="30">
        <v>-464</v>
      </c>
      <c r="K22" s="1"/>
      <c r="L22" s="28">
        <v>-324</v>
      </c>
      <c r="M22" s="29"/>
      <c r="N22" s="30">
        <v>-788</v>
      </c>
      <c r="O22" s="1"/>
      <c r="P22" s="28">
        <v>-132</v>
      </c>
      <c r="Q22" s="29"/>
      <c r="R22" s="30">
        <v>-920</v>
      </c>
      <c r="S22" s="1"/>
      <c r="T22" s="27">
        <v>81</v>
      </c>
      <c r="U22" s="1"/>
      <c r="V22" s="28">
        <v>0</v>
      </c>
      <c r="W22" s="29"/>
      <c r="X22" s="30">
        <v>81</v>
      </c>
      <c r="Y22" s="1"/>
      <c r="Z22" s="28">
        <v>-47</v>
      </c>
      <c r="AA22" s="29"/>
      <c r="AB22" s="30">
        <v>34</v>
      </c>
      <c r="AC22" s="1"/>
      <c r="AD22" s="28">
        <v>10</v>
      </c>
      <c r="AE22" s="29"/>
      <c r="AF22" s="30">
        <v>44</v>
      </c>
      <c r="AG22" s="1"/>
      <c r="AH22" s="27">
        <v>0</v>
      </c>
      <c r="AI22" s="1"/>
      <c r="AJ22" s="28">
        <v>0</v>
      </c>
      <c r="AK22" s="29"/>
      <c r="AL22" s="30">
        <v>0</v>
      </c>
      <c r="AM22" s="1"/>
      <c r="AN22" s="28">
        <v>0</v>
      </c>
      <c r="AO22" s="29"/>
      <c r="AP22" s="30">
        <v>0</v>
      </c>
      <c r="AQ22" s="1"/>
      <c r="AR22" s="28">
        <v>0</v>
      </c>
      <c r="AS22" s="29"/>
      <c r="AT22" s="30">
        <v>0</v>
      </c>
      <c r="AU22" s="1"/>
      <c r="AV22" s="27">
        <v>0</v>
      </c>
      <c r="AW22" s="1"/>
      <c r="AX22" s="28">
        <v>0</v>
      </c>
      <c r="AY22" s="29"/>
      <c r="AZ22" s="30">
        <v>0</v>
      </c>
    </row>
    <row r="23" spans="2:52">
      <c r="B23" s="8"/>
      <c r="C23" s="16"/>
      <c r="D23" s="40" t="s">
        <v>25</v>
      </c>
      <c r="E23" s="16"/>
      <c r="F23" s="27">
        <v>-30</v>
      </c>
      <c r="G23" s="1"/>
      <c r="H23" s="28">
        <v>0</v>
      </c>
      <c r="I23" s="29"/>
      <c r="J23" s="30">
        <v>-30</v>
      </c>
      <c r="K23" s="1"/>
      <c r="L23" s="28">
        <v>0</v>
      </c>
      <c r="M23" s="29"/>
      <c r="N23" s="30">
        <v>-30</v>
      </c>
      <c r="O23" s="1"/>
      <c r="P23" s="28">
        <v>39</v>
      </c>
      <c r="Q23" s="29"/>
      <c r="R23" s="30">
        <v>9</v>
      </c>
      <c r="S23" s="1"/>
      <c r="T23" s="27">
        <v>0</v>
      </c>
      <c r="U23" s="1"/>
      <c r="V23" s="28">
        <v>0</v>
      </c>
      <c r="W23" s="29"/>
      <c r="X23" s="30">
        <v>0</v>
      </c>
      <c r="Y23" s="1"/>
      <c r="Z23" s="28">
        <v>0</v>
      </c>
      <c r="AA23" s="29"/>
      <c r="AB23" s="30">
        <v>0</v>
      </c>
      <c r="AC23" s="1"/>
      <c r="AD23" s="28">
        <v>-2170</v>
      </c>
      <c r="AE23" s="29"/>
      <c r="AF23" s="30">
        <v>-2170</v>
      </c>
      <c r="AG23" s="1"/>
      <c r="AH23" s="27">
        <v>-1340</v>
      </c>
      <c r="AI23" s="1"/>
      <c r="AJ23" s="28">
        <v>7900</v>
      </c>
      <c r="AK23" s="29"/>
      <c r="AL23" s="30">
        <v>6560</v>
      </c>
      <c r="AM23" s="1"/>
      <c r="AN23" s="28">
        <v>-2200</v>
      </c>
      <c r="AO23" s="29"/>
      <c r="AP23" s="30">
        <v>4360</v>
      </c>
      <c r="AQ23" s="1"/>
      <c r="AR23" s="28">
        <v>-900</v>
      </c>
      <c r="AS23" s="29"/>
      <c r="AT23" s="30">
        <v>3460</v>
      </c>
      <c r="AU23" s="1"/>
      <c r="AV23" s="27">
        <v>-1100</v>
      </c>
      <c r="AW23" s="1"/>
      <c r="AX23" s="28">
        <v>-3700</v>
      </c>
      <c r="AY23" s="29"/>
      <c r="AZ23" s="30">
        <v>-4800</v>
      </c>
    </row>
    <row r="24" spans="2:52">
      <c r="B24" s="8"/>
      <c r="C24" s="21"/>
      <c r="D24" s="21"/>
      <c r="E24" s="21"/>
      <c r="F24" s="34">
        <f>SUM(F18:F23)</f>
        <v>938765</v>
      </c>
      <c r="G24" s="42"/>
      <c r="H24" s="36">
        <f>SUM(H18:H23)</f>
        <v>987329</v>
      </c>
      <c r="I24" s="37"/>
      <c r="J24" s="38">
        <f>SUM(J18:J23)</f>
        <v>1926094</v>
      </c>
      <c r="K24" s="42"/>
      <c r="L24" s="36">
        <f>SUM(L18:L23)</f>
        <v>1097654</v>
      </c>
      <c r="M24" s="37"/>
      <c r="N24" s="38">
        <f>SUM(N18:N23)</f>
        <v>3023747</v>
      </c>
      <c r="O24" s="42"/>
      <c r="P24" s="36">
        <f>SUM(P18:P23)</f>
        <v>1075896</v>
      </c>
      <c r="Q24" s="37"/>
      <c r="R24" s="38">
        <f>SUM(R18:R23)</f>
        <v>4099643</v>
      </c>
      <c r="S24" s="37"/>
      <c r="T24" s="34">
        <f>SUM(T18:T23)</f>
        <v>959230</v>
      </c>
      <c r="U24" s="42"/>
      <c r="V24" s="36">
        <f>SUM(V18:V23)</f>
        <v>922211</v>
      </c>
      <c r="W24" s="37"/>
      <c r="X24" s="38">
        <f>SUM(X18:X23)</f>
        <v>1881441</v>
      </c>
      <c r="Y24" s="42"/>
      <c r="Z24" s="36">
        <f>SUM(Z18:Z23)</f>
        <v>906771</v>
      </c>
      <c r="AA24" s="37"/>
      <c r="AB24" s="38">
        <f>SUM(AB18:AB23)</f>
        <v>2788212</v>
      </c>
      <c r="AC24" s="42"/>
      <c r="AD24" s="36">
        <f>SUM(AD18:AD23)</f>
        <v>978771</v>
      </c>
      <c r="AE24" s="37"/>
      <c r="AF24" s="38">
        <f>SUM(AF18:AF23)</f>
        <v>3766982</v>
      </c>
      <c r="AG24" s="37"/>
      <c r="AH24" s="34">
        <f>SUM(AH18:AH23)</f>
        <v>898923</v>
      </c>
      <c r="AI24" s="42"/>
      <c r="AJ24" s="36">
        <f>SUM(AJ18:AJ23)</f>
        <v>890443</v>
      </c>
      <c r="AK24" s="37"/>
      <c r="AL24" s="38">
        <f>SUM(AL18:AL23)</f>
        <v>1789365</v>
      </c>
      <c r="AM24" s="42"/>
      <c r="AN24" s="36">
        <f>SUM(AN18:AN23)</f>
        <v>1012601</v>
      </c>
      <c r="AO24" s="37"/>
      <c r="AP24" s="38">
        <f>SUM(AP18:AP23)</f>
        <v>2801967</v>
      </c>
      <c r="AQ24" s="42"/>
      <c r="AR24" s="36">
        <f>SUM(AR18:AR23)</f>
        <v>979439</v>
      </c>
      <c r="AS24" s="37"/>
      <c r="AT24" s="38">
        <f>SUM(AT18:AT23)</f>
        <v>3781406</v>
      </c>
      <c r="AU24" s="37"/>
      <c r="AV24" s="34">
        <f>SUM(AV18:AV23)</f>
        <v>849621</v>
      </c>
      <c r="AW24" s="42"/>
      <c r="AX24" s="36">
        <f>SUM(AX18:AX23)</f>
        <v>881627</v>
      </c>
      <c r="AY24" s="37"/>
      <c r="AZ24" s="38">
        <f>SUM(AZ18:AZ23)</f>
        <v>1731248</v>
      </c>
    </row>
    <row r="25" spans="2:52">
      <c r="B25" s="8"/>
      <c r="C25" s="21" t="s">
        <v>16</v>
      </c>
      <c r="D25" s="21"/>
      <c r="E25" s="21"/>
      <c r="F25" s="27"/>
      <c r="G25" s="1"/>
      <c r="H25" s="28"/>
      <c r="I25" s="29"/>
      <c r="J25" s="30"/>
      <c r="K25" s="1"/>
      <c r="L25" s="28"/>
      <c r="M25" s="29"/>
      <c r="N25" s="30"/>
      <c r="O25" s="1"/>
      <c r="P25" s="28"/>
      <c r="Q25" s="29"/>
      <c r="R25" s="30"/>
      <c r="S25" s="1"/>
      <c r="T25" s="27"/>
      <c r="U25" s="1"/>
      <c r="V25" s="28"/>
      <c r="W25" s="29"/>
      <c r="X25" s="30"/>
      <c r="Y25" s="1"/>
      <c r="Z25" s="28"/>
      <c r="AA25" s="29"/>
      <c r="AB25" s="30"/>
      <c r="AC25" s="1"/>
      <c r="AD25" s="28"/>
      <c r="AE25" s="29"/>
      <c r="AF25" s="30"/>
      <c r="AG25" s="1"/>
      <c r="AH25" s="27"/>
      <c r="AI25" s="1"/>
      <c r="AJ25" s="28"/>
      <c r="AK25" s="29"/>
      <c r="AL25" s="30"/>
      <c r="AM25" s="1"/>
      <c r="AN25" s="28"/>
      <c r="AO25" s="29"/>
      <c r="AP25" s="30"/>
      <c r="AQ25" s="1"/>
      <c r="AR25" s="28"/>
      <c r="AS25" s="29"/>
      <c r="AT25" s="30"/>
      <c r="AU25" s="1"/>
      <c r="AV25" s="27"/>
      <c r="AW25" s="1"/>
      <c r="AX25" s="28"/>
      <c r="AY25" s="29"/>
      <c r="AZ25" s="30"/>
    </row>
    <row r="26" spans="2:52">
      <c r="B26" s="43"/>
      <c r="C26" s="16"/>
      <c r="D26" s="40" t="s">
        <v>20</v>
      </c>
      <c r="E26" s="40"/>
      <c r="F26" s="27">
        <v>168636</v>
      </c>
      <c r="G26" s="1"/>
      <c r="H26" s="28">
        <v>180278</v>
      </c>
      <c r="I26" s="29"/>
      <c r="J26" s="30">
        <v>348913</v>
      </c>
      <c r="K26" s="1"/>
      <c r="L26" s="28">
        <v>190458</v>
      </c>
      <c r="M26" s="29"/>
      <c r="N26" s="30">
        <v>539371</v>
      </c>
      <c r="O26" s="1"/>
      <c r="P26" s="28">
        <v>192291</v>
      </c>
      <c r="Q26" s="29"/>
      <c r="R26" s="30">
        <v>731662</v>
      </c>
      <c r="S26" s="1"/>
      <c r="T26" s="27">
        <v>184879</v>
      </c>
      <c r="U26" s="1"/>
      <c r="V26" s="28">
        <v>189053</v>
      </c>
      <c r="W26" s="29"/>
      <c r="X26" s="30">
        <v>373932</v>
      </c>
      <c r="Y26" s="1"/>
      <c r="Z26" s="28">
        <v>189423</v>
      </c>
      <c r="AA26" s="29"/>
      <c r="AB26" s="30">
        <v>563355</v>
      </c>
      <c r="AC26" s="1"/>
      <c r="AD26" s="28">
        <v>185536</v>
      </c>
      <c r="AE26" s="29"/>
      <c r="AF26" s="30">
        <v>748891</v>
      </c>
      <c r="AG26" s="1"/>
      <c r="AH26" s="27">
        <v>173302</v>
      </c>
      <c r="AI26" s="1"/>
      <c r="AJ26" s="28">
        <v>177982</v>
      </c>
      <c r="AK26" s="29"/>
      <c r="AL26" s="30">
        <v>351284</v>
      </c>
      <c r="AM26" s="1"/>
      <c r="AN26" s="28">
        <v>182131</v>
      </c>
      <c r="AO26" s="29"/>
      <c r="AP26" s="30">
        <v>533416</v>
      </c>
      <c r="AQ26" s="1"/>
      <c r="AR26" s="28">
        <v>187100</v>
      </c>
      <c r="AS26" s="29"/>
      <c r="AT26" s="30">
        <v>720517</v>
      </c>
      <c r="AU26" s="1"/>
      <c r="AV26" s="27">
        <v>184375</v>
      </c>
      <c r="AW26" s="1"/>
      <c r="AX26" s="28">
        <v>179721</v>
      </c>
      <c r="AY26" s="29"/>
      <c r="AZ26" s="30">
        <v>364096</v>
      </c>
    </row>
    <row r="27" spans="2:52">
      <c r="B27" s="8"/>
      <c r="C27" s="21"/>
      <c r="D27" s="40" t="s">
        <v>21</v>
      </c>
      <c r="E27" s="21"/>
      <c r="F27" s="27">
        <v>54030</v>
      </c>
      <c r="G27" s="1"/>
      <c r="H27" s="28">
        <v>51937</v>
      </c>
      <c r="I27" s="29"/>
      <c r="J27" s="30">
        <v>105968</v>
      </c>
      <c r="K27" s="1"/>
      <c r="L27" s="28">
        <v>52515</v>
      </c>
      <c r="M27" s="29"/>
      <c r="N27" s="30">
        <v>158482</v>
      </c>
      <c r="O27" s="1"/>
      <c r="P27" s="28">
        <v>56078</v>
      </c>
      <c r="Q27" s="29"/>
      <c r="R27" s="30">
        <v>214560</v>
      </c>
      <c r="S27" s="1"/>
      <c r="T27" s="27">
        <v>58968</v>
      </c>
      <c r="U27" s="1"/>
      <c r="V27" s="28">
        <v>59875</v>
      </c>
      <c r="W27" s="29"/>
      <c r="X27" s="30">
        <v>118843</v>
      </c>
      <c r="Y27" s="1"/>
      <c r="Z27" s="28">
        <v>61171</v>
      </c>
      <c r="AA27" s="29"/>
      <c r="AB27" s="30">
        <v>180014</v>
      </c>
      <c r="AC27" s="1"/>
      <c r="AD27" s="28">
        <v>65365</v>
      </c>
      <c r="AE27" s="29"/>
      <c r="AF27" s="30">
        <v>245379</v>
      </c>
      <c r="AG27" s="1"/>
      <c r="AH27" s="27">
        <v>64749</v>
      </c>
      <c r="AI27" s="1"/>
      <c r="AJ27" s="28">
        <v>66534</v>
      </c>
      <c r="AK27" s="29"/>
      <c r="AL27" s="30">
        <v>131284</v>
      </c>
      <c r="AM27" s="1"/>
      <c r="AN27" s="28">
        <v>67664</v>
      </c>
      <c r="AO27" s="29"/>
      <c r="AP27" s="30">
        <v>198947</v>
      </c>
      <c r="AQ27" s="1"/>
      <c r="AR27" s="28">
        <v>71713</v>
      </c>
      <c r="AS27" s="29"/>
      <c r="AT27" s="30">
        <v>270660</v>
      </c>
      <c r="AU27" s="1"/>
      <c r="AV27" s="27">
        <v>71440</v>
      </c>
      <c r="AW27" s="1"/>
      <c r="AX27" s="28">
        <v>73137</v>
      </c>
      <c r="AY27" s="29"/>
      <c r="AZ27" s="30">
        <v>144576</v>
      </c>
    </row>
    <row r="28" spans="2:52">
      <c r="B28" s="8"/>
      <c r="C28" s="21"/>
      <c r="D28" s="40" t="s">
        <v>26</v>
      </c>
      <c r="E28" s="21"/>
      <c r="F28" s="27">
        <v>0</v>
      </c>
      <c r="G28" s="1"/>
      <c r="H28" s="28">
        <v>0</v>
      </c>
      <c r="I28" s="29"/>
      <c r="J28" s="30">
        <v>0</v>
      </c>
      <c r="K28" s="1"/>
      <c r="L28" s="28">
        <v>0</v>
      </c>
      <c r="M28" s="29"/>
      <c r="N28" s="30">
        <v>0</v>
      </c>
      <c r="O28" s="1"/>
      <c r="P28" s="28">
        <v>0</v>
      </c>
      <c r="Q28" s="29"/>
      <c r="R28" s="30">
        <v>0</v>
      </c>
      <c r="S28" s="1"/>
      <c r="T28" s="27">
        <v>0</v>
      </c>
      <c r="U28" s="1"/>
      <c r="V28" s="28">
        <v>0</v>
      </c>
      <c r="W28" s="29"/>
      <c r="X28" s="30">
        <v>0</v>
      </c>
      <c r="Y28" s="1"/>
      <c r="Z28" s="28">
        <v>0</v>
      </c>
      <c r="AA28" s="29"/>
      <c r="AB28" s="30">
        <v>0</v>
      </c>
      <c r="AC28" s="1"/>
      <c r="AD28" s="28">
        <v>546951</v>
      </c>
      <c r="AE28" s="29"/>
      <c r="AF28" s="30">
        <v>546951</v>
      </c>
      <c r="AG28" s="1"/>
      <c r="AH28" s="27">
        <v>0</v>
      </c>
      <c r="AI28" s="1"/>
      <c r="AJ28" s="28">
        <v>0</v>
      </c>
      <c r="AK28" s="29"/>
      <c r="AL28" s="30">
        <v>0</v>
      </c>
      <c r="AM28" s="1"/>
      <c r="AN28" s="28">
        <v>0</v>
      </c>
      <c r="AO28" s="29"/>
      <c r="AP28" s="30">
        <v>0</v>
      </c>
      <c r="AQ28" s="1"/>
      <c r="AR28" s="28">
        <v>1103</v>
      </c>
      <c r="AS28" s="29"/>
      <c r="AT28" s="30">
        <v>1103</v>
      </c>
      <c r="AU28" s="1"/>
      <c r="AV28" s="27">
        <v>0</v>
      </c>
      <c r="AW28" s="1"/>
      <c r="AX28" s="28">
        <v>0</v>
      </c>
      <c r="AY28" s="29"/>
      <c r="AZ28" s="30">
        <v>0</v>
      </c>
    </row>
    <row r="29" spans="2:52">
      <c r="B29" s="8"/>
      <c r="C29" s="21"/>
      <c r="D29" s="40" t="s">
        <v>23</v>
      </c>
      <c r="E29" s="21"/>
      <c r="F29" s="27">
        <v>406</v>
      </c>
      <c r="G29" s="1"/>
      <c r="H29" s="28">
        <v>800</v>
      </c>
      <c r="I29" s="29"/>
      <c r="J29" s="30">
        <v>1207</v>
      </c>
      <c r="K29" s="1"/>
      <c r="L29" s="28">
        <v>2973</v>
      </c>
      <c r="M29" s="29"/>
      <c r="N29" s="30">
        <v>4180</v>
      </c>
      <c r="O29" s="1"/>
      <c r="P29" s="28">
        <v>3201</v>
      </c>
      <c r="Q29" s="29"/>
      <c r="R29" s="30">
        <v>7381</v>
      </c>
      <c r="S29" s="1"/>
      <c r="T29" s="27">
        <v>1138</v>
      </c>
      <c r="U29" s="1"/>
      <c r="V29" s="28">
        <v>1642</v>
      </c>
      <c r="W29" s="29"/>
      <c r="X29" s="30">
        <v>2781</v>
      </c>
      <c r="Y29" s="1"/>
      <c r="Z29" s="28">
        <v>5568</v>
      </c>
      <c r="AA29" s="29"/>
      <c r="AB29" s="30">
        <v>8349</v>
      </c>
      <c r="AC29" s="1"/>
      <c r="AD29" s="28">
        <v>1323</v>
      </c>
      <c r="AE29" s="29"/>
      <c r="AF29" s="30">
        <v>9672</v>
      </c>
      <c r="AG29" s="1"/>
      <c r="AH29" s="27">
        <v>1819</v>
      </c>
      <c r="AI29" s="1"/>
      <c r="AJ29" s="28">
        <v>3844</v>
      </c>
      <c r="AK29" s="29"/>
      <c r="AL29" s="30">
        <v>5664</v>
      </c>
      <c r="AM29" s="1"/>
      <c r="AN29" s="28">
        <v>2680</v>
      </c>
      <c r="AO29" s="29"/>
      <c r="AP29" s="30">
        <v>8344</v>
      </c>
      <c r="AQ29" s="1"/>
      <c r="AR29" s="28">
        <v>4032</v>
      </c>
      <c r="AS29" s="29"/>
      <c r="AT29" s="30">
        <v>12376</v>
      </c>
      <c r="AU29" s="1"/>
      <c r="AV29" s="27">
        <v>1662</v>
      </c>
      <c r="AW29" s="1"/>
      <c r="AX29" s="28">
        <v>6206</v>
      </c>
      <c r="AY29" s="29"/>
      <c r="AZ29" s="30">
        <v>7868</v>
      </c>
    </row>
    <row r="30" spans="2:52">
      <c r="B30" s="8"/>
      <c r="C30" s="21"/>
      <c r="D30" s="40" t="s">
        <v>24</v>
      </c>
      <c r="E30" s="21"/>
      <c r="F30" s="27">
        <v>0</v>
      </c>
      <c r="G30" s="1"/>
      <c r="H30" s="28">
        <v>0</v>
      </c>
      <c r="I30" s="29"/>
      <c r="J30" s="30">
        <v>0</v>
      </c>
      <c r="K30" s="1"/>
      <c r="L30" s="28">
        <v>0</v>
      </c>
      <c r="M30" s="29"/>
      <c r="N30" s="30">
        <v>0</v>
      </c>
      <c r="O30" s="1"/>
      <c r="P30" s="28">
        <v>0</v>
      </c>
      <c r="Q30" s="29"/>
      <c r="R30" s="30">
        <v>0</v>
      </c>
      <c r="S30" s="1"/>
      <c r="T30" s="27">
        <v>0</v>
      </c>
      <c r="U30" s="1"/>
      <c r="V30" s="28">
        <v>0</v>
      </c>
      <c r="W30" s="29"/>
      <c r="X30" s="30">
        <v>0</v>
      </c>
      <c r="Y30" s="1"/>
      <c r="Z30" s="28">
        <v>0</v>
      </c>
      <c r="AA30" s="29"/>
      <c r="AB30" s="30">
        <v>0</v>
      </c>
      <c r="AC30" s="1"/>
      <c r="AD30" s="28">
        <v>0</v>
      </c>
      <c r="AE30" s="29"/>
      <c r="AF30" s="30">
        <v>0</v>
      </c>
      <c r="AG30" s="1"/>
      <c r="AH30" s="27">
        <v>0</v>
      </c>
      <c r="AI30" s="1"/>
      <c r="AJ30" s="28">
        <v>0</v>
      </c>
      <c r="AK30" s="29"/>
      <c r="AL30" s="30">
        <v>0</v>
      </c>
      <c r="AM30" s="1"/>
      <c r="AN30" s="28">
        <v>0</v>
      </c>
      <c r="AO30" s="29"/>
      <c r="AP30" s="30">
        <v>0</v>
      </c>
      <c r="AQ30" s="1"/>
      <c r="AR30" s="28">
        <v>-49108</v>
      </c>
      <c r="AS30" s="29"/>
      <c r="AT30" s="30">
        <v>-49108</v>
      </c>
      <c r="AU30" s="1"/>
      <c r="AV30" s="27">
        <v>24</v>
      </c>
      <c r="AW30" s="1"/>
      <c r="AX30" s="28">
        <v>-8104</v>
      </c>
      <c r="AY30" s="29"/>
      <c r="AZ30" s="30">
        <v>-8080</v>
      </c>
    </row>
    <row r="31" spans="2:52" hidden="1">
      <c r="B31" s="8"/>
      <c r="C31" s="21"/>
      <c r="D31" s="40" t="s">
        <v>25</v>
      </c>
      <c r="E31" s="21"/>
      <c r="F31" s="27">
        <v>0</v>
      </c>
      <c r="G31" s="1"/>
      <c r="H31" s="28">
        <v>0</v>
      </c>
      <c r="I31" s="29"/>
      <c r="J31" s="30">
        <v>0</v>
      </c>
      <c r="K31" s="1"/>
      <c r="L31" s="28">
        <v>0</v>
      </c>
      <c r="M31" s="29"/>
      <c r="N31" s="30">
        <v>0</v>
      </c>
      <c r="O31" s="1"/>
      <c r="P31" s="28">
        <v>0</v>
      </c>
      <c r="Q31" s="29"/>
      <c r="R31" s="30">
        <v>0</v>
      </c>
      <c r="S31" s="1"/>
      <c r="T31" s="27">
        <v>0</v>
      </c>
      <c r="U31" s="1"/>
      <c r="V31" s="28">
        <v>0</v>
      </c>
      <c r="W31" s="29"/>
      <c r="X31" s="30">
        <v>0</v>
      </c>
      <c r="Y31" s="1"/>
      <c r="Z31" s="28">
        <v>0</v>
      </c>
      <c r="AA31" s="29"/>
      <c r="AB31" s="30">
        <v>0</v>
      </c>
      <c r="AC31" s="1"/>
      <c r="AD31" s="28">
        <v>0</v>
      </c>
      <c r="AE31" s="29"/>
      <c r="AF31" s="30">
        <v>0</v>
      </c>
      <c r="AG31" s="1"/>
      <c r="AH31" s="27">
        <v>0</v>
      </c>
      <c r="AI31" s="1"/>
      <c r="AJ31" s="28">
        <v>0</v>
      </c>
      <c r="AK31" s="29"/>
      <c r="AL31" s="30">
        <v>0</v>
      </c>
      <c r="AM31" s="1"/>
      <c r="AN31" s="28">
        <v>0</v>
      </c>
      <c r="AO31" s="29"/>
      <c r="AP31" s="30">
        <v>0</v>
      </c>
      <c r="AQ31" s="1"/>
      <c r="AR31" s="28">
        <v>0</v>
      </c>
      <c r="AS31" s="29"/>
      <c r="AT31" s="30">
        <v>0</v>
      </c>
      <c r="AU31" s="1"/>
      <c r="AV31" s="27">
        <v>0</v>
      </c>
      <c r="AW31" s="1"/>
      <c r="AX31" s="28">
        <v>0</v>
      </c>
      <c r="AY31" s="29"/>
      <c r="AZ31" s="30">
        <v>0</v>
      </c>
    </row>
    <row r="32" spans="2:52">
      <c r="B32" s="8"/>
      <c r="C32" s="21"/>
      <c r="D32" s="21"/>
      <c r="E32" s="21"/>
      <c r="F32" s="34">
        <f>SUM(F26:F31)</f>
        <v>223072</v>
      </c>
      <c r="G32" s="1"/>
      <c r="H32" s="36">
        <f>SUM(H26:H31)</f>
        <v>233015</v>
      </c>
      <c r="I32" s="37"/>
      <c r="J32" s="38">
        <f>SUM(J26:J31)</f>
        <v>456088</v>
      </c>
      <c r="K32" s="1"/>
      <c r="L32" s="36">
        <f>SUM(L26:L31)-1</f>
        <v>245945</v>
      </c>
      <c r="M32" s="37"/>
      <c r="N32" s="38">
        <f>SUM(N26:N31)</f>
        <v>702033</v>
      </c>
      <c r="O32" s="1"/>
      <c r="P32" s="36">
        <f>SUM(P26:P31)</f>
        <v>251570</v>
      </c>
      <c r="Q32" s="37"/>
      <c r="R32" s="38">
        <f>SUM(R26:R31)</f>
        <v>953603</v>
      </c>
      <c r="S32" s="37"/>
      <c r="T32" s="34">
        <f>SUM(T26:T31)</f>
        <v>244985</v>
      </c>
      <c r="U32" s="1"/>
      <c r="V32" s="36">
        <f>SUM(V26:V31)+1</f>
        <v>250571</v>
      </c>
      <c r="W32" s="37"/>
      <c r="X32" s="38">
        <f>SUM(X26:X31)</f>
        <v>495556</v>
      </c>
      <c r="Y32" s="1"/>
      <c r="Z32" s="36">
        <f>SUM(Z26:Z31)</f>
        <v>256162</v>
      </c>
      <c r="AA32" s="37"/>
      <c r="AB32" s="38">
        <f>SUM(AB26:AB31)-1</f>
        <v>751717</v>
      </c>
      <c r="AC32" s="1"/>
      <c r="AD32" s="36">
        <f>SUM(AD26:AD31)</f>
        <v>799175</v>
      </c>
      <c r="AE32" s="37"/>
      <c r="AF32" s="38">
        <f>SUM(AF26:AF31)</f>
        <v>1550893</v>
      </c>
      <c r="AG32" s="37"/>
      <c r="AH32" s="34">
        <f>SUM(AH26:AH31)+1</f>
        <v>239871</v>
      </c>
      <c r="AI32" s="1"/>
      <c r="AJ32" s="36">
        <f>SUM(AJ26:AJ31)+1</f>
        <v>248361</v>
      </c>
      <c r="AK32" s="37"/>
      <c r="AL32" s="38">
        <f>SUM(AL26:AL31)</f>
        <v>488232</v>
      </c>
      <c r="AM32" s="1"/>
      <c r="AN32" s="36">
        <f>SUM(AN26:AN31)</f>
        <v>252475</v>
      </c>
      <c r="AO32" s="37"/>
      <c r="AP32" s="38">
        <f>SUM(AP26:AP31)</f>
        <v>740707</v>
      </c>
      <c r="AQ32" s="1"/>
      <c r="AR32" s="36">
        <f>SUM(AR26:AR31)+1</f>
        <v>214841</v>
      </c>
      <c r="AS32" s="37"/>
      <c r="AT32" s="38">
        <f>SUM(AT26:AT31)</f>
        <v>955548</v>
      </c>
      <c r="AU32" s="37"/>
      <c r="AV32" s="34">
        <f>SUM(AV26:AV31)</f>
        <v>257501</v>
      </c>
      <c r="AW32" s="1"/>
      <c r="AX32" s="36">
        <f>SUM(AX26:AX31)</f>
        <v>250960</v>
      </c>
      <c r="AY32" s="37"/>
      <c r="AZ32" s="38">
        <f>SUM(AZ26:AZ31)+1</f>
        <v>508461</v>
      </c>
    </row>
    <row r="33" spans="2:52">
      <c r="B33" s="8"/>
      <c r="C33" s="21" t="s">
        <v>17</v>
      </c>
      <c r="D33" s="21"/>
      <c r="E33" s="21"/>
      <c r="F33" s="27"/>
      <c r="G33" s="1"/>
      <c r="H33" s="28"/>
      <c r="I33" s="29"/>
      <c r="J33" s="30"/>
      <c r="K33" s="1"/>
      <c r="L33" s="28"/>
      <c r="M33" s="29"/>
      <c r="N33" s="30"/>
      <c r="O33" s="1"/>
      <c r="P33" s="28"/>
      <c r="Q33" s="29"/>
      <c r="R33" s="30"/>
      <c r="S33" s="1"/>
      <c r="T33" s="27"/>
      <c r="U33" s="1"/>
      <c r="V33" s="28"/>
      <c r="W33" s="29"/>
      <c r="X33" s="30"/>
      <c r="Y33" s="1"/>
      <c r="Z33" s="28"/>
      <c r="AA33" s="29"/>
      <c r="AB33" s="30"/>
      <c r="AC33" s="1"/>
      <c r="AD33" s="28"/>
      <c r="AE33" s="29"/>
      <c r="AF33" s="30"/>
      <c r="AG33" s="1"/>
      <c r="AH33" s="27"/>
      <c r="AI33" s="1"/>
      <c r="AJ33" s="28"/>
      <c r="AK33" s="29"/>
      <c r="AL33" s="30"/>
      <c r="AM33" s="1"/>
      <c r="AN33" s="28"/>
      <c r="AO33" s="29"/>
      <c r="AP33" s="30"/>
      <c r="AQ33" s="1"/>
      <c r="AR33" s="28"/>
      <c r="AS33" s="29"/>
      <c r="AT33" s="30"/>
      <c r="AU33" s="1"/>
      <c r="AV33" s="27"/>
      <c r="AW33" s="1"/>
      <c r="AX33" s="28"/>
      <c r="AY33" s="29"/>
      <c r="AZ33" s="30"/>
    </row>
    <row r="34" spans="2:52">
      <c r="B34" s="8"/>
      <c r="C34" s="21"/>
      <c r="D34" s="40" t="s">
        <v>27</v>
      </c>
      <c r="E34" s="21"/>
      <c r="F34" s="27">
        <v>54108</v>
      </c>
      <c r="G34" s="2"/>
      <c r="H34" s="28">
        <v>61871</v>
      </c>
      <c r="I34" s="29"/>
      <c r="J34" s="30">
        <v>115982</v>
      </c>
      <c r="K34" s="2"/>
      <c r="L34" s="28">
        <v>54713</v>
      </c>
      <c r="M34" s="29"/>
      <c r="N34" s="30">
        <v>170695</v>
      </c>
      <c r="O34" s="2"/>
      <c r="P34" s="28">
        <v>51668</v>
      </c>
      <c r="Q34" s="29"/>
      <c r="R34" s="30">
        <v>222363</v>
      </c>
      <c r="S34" s="1"/>
      <c r="T34" s="27">
        <v>65801</v>
      </c>
      <c r="U34" s="2"/>
      <c r="V34" s="28">
        <v>57495</v>
      </c>
      <c r="W34" s="29"/>
      <c r="X34" s="30">
        <v>123295</v>
      </c>
      <c r="Y34" s="2"/>
      <c r="Z34" s="28">
        <v>63377</v>
      </c>
      <c r="AA34" s="29"/>
      <c r="AB34" s="30">
        <v>186672</v>
      </c>
      <c r="AC34" s="2"/>
      <c r="AD34" s="28">
        <v>55645</v>
      </c>
      <c r="AE34" s="29"/>
      <c r="AF34" s="30">
        <v>242317</v>
      </c>
      <c r="AG34" s="1"/>
      <c r="AH34" s="27">
        <v>52727</v>
      </c>
      <c r="AI34" s="2"/>
      <c r="AJ34" s="28">
        <v>57541</v>
      </c>
      <c r="AK34" s="29"/>
      <c r="AL34" s="30">
        <v>110270</v>
      </c>
      <c r="AM34" s="2"/>
      <c r="AN34" s="28">
        <v>49346</v>
      </c>
      <c r="AO34" s="29"/>
      <c r="AP34" s="30">
        <v>159615</v>
      </c>
      <c r="AQ34" s="2"/>
      <c r="AR34" s="28">
        <v>15157</v>
      </c>
      <c r="AS34" s="29"/>
      <c r="AT34" s="30">
        <v>174771</v>
      </c>
      <c r="AU34" s="1"/>
      <c r="AV34" s="27">
        <v>12776</v>
      </c>
      <c r="AW34" s="2"/>
      <c r="AX34" s="28">
        <v>12951</v>
      </c>
      <c r="AY34" s="29"/>
      <c r="AZ34" s="30">
        <v>25727</v>
      </c>
    </row>
    <row r="35" spans="2:52">
      <c r="B35" s="8"/>
      <c r="C35" s="21"/>
      <c r="D35" s="40" t="s">
        <v>28</v>
      </c>
      <c r="E35" s="21"/>
      <c r="F35" s="27">
        <v>4218</v>
      </c>
      <c r="G35" s="2"/>
      <c r="H35" s="28">
        <v>3676</v>
      </c>
      <c r="I35" s="29"/>
      <c r="J35" s="30">
        <v>7893</v>
      </c>
      <c r="K35" s="2"/>
      <c r="L35" s="28">
        <v>3580</v>
      </c>
      <c r="M35" s="29"/>
      <c r="N35" s="30">
        <v>11474</v>
      </c>
      <c r="O35" s="2"/>
      <c r="P35" s="28">
        <v>3474</v>
      </c>
      <c r="Q35" s="29"/>
      <c r="R35" s="30">
        <v>14949</v>
      </c>
      <c r="S35" s="1"/>
      <c r="T35" s="27">
        <v>3946</v>
      </c>
      <c r="U35" s="2"/>
      <c r="V35" s="28">
        <v>3796</v>
      </c>
      <c r="W35" s="29"/>
      <c r="X35" s="30">
        <v>7743</v>
      </c>
      <c r="Y35" s="2"/>
      <c r="Z35" s="28">
        <v>3695</v>
      </c>
      <c r="AA35" s="29"/>
      <c r="AB35" s="30">
        <v>11439</v>
      </c>
      <c r="AC35" s="2"/>
      <c r="AD35" s="28">
        <v>3270</v>
      </c>
      <c r="AE35" s="29"/>
      <c r="AF35" s="30">
        <v>14708</v>
      </c>
      <c r="AG35" s="1"/>
      <c r="AH35" s="27">
        <v>3398</v>
      </c>
      <c r="AI35" s="2"/>
      <c r="AJ35" s="28">
        <v>2497</v>
      </c>
      <c r="AK35" s="29"/>
      <c r="AL35" s="30">
        <v>5893</v>
      </c>
      <c r="AM35" s="2"/>
      <c r="AN35" s="28">
        <v>982</v>
      </c>
      <c r="AO35" s="29"/>
      <c r="AP35" s="30">
        <v>6876</v>
      </c>
      <c r="AQ35" s="2"/>
      <c r="AR35" s="28">
        <v>951</v>
      </c>
      <c r="AS35" s="29"/>
      <c r="AT35" s="30">
        <v>7826</v>
      </c>
      <c r="AU35" s="1"/>
      <c r="AV35" s="27">
        <v>895</v>
      </c>
      <c r="AW35" s="2"/>
      <c r="AX35" s="28">
        <v>886</v>
      </c>
      <c r="AY35" s="29"/>
      <c r="AZ35" s="30">
        <v>1781</v>
      </c>
    </row>
    <row r="36" spans="2:52" hidden="1">
      <c r="B36" s="8"/>
      <c r="C36" s="21"/>
      <c r="D36" s="40" t="s">
        <v>26</v>
      </c>
      <c r="E36" s="21"/>
      <c r="F36" s="27">
        <v>0</v>
      </c>
      <c r="G36" s="2"/>
      <c r="H36" s="28">
        <v>0</v>
      </c>
      <c r="I36" s="29"/>
      <c r="J36" s="30">
        <v>0</v>
      </c>
      <c r="K36" s="2"/>
      <c r="L36" s="28">
        <v>0</v>
      </c>
      <c r="M36" s="29"/>
      <c r="N36" s="30">
        <v>0</v>
      </c>
      <c r="O36" s="2"/>
      <c r="P36" s="28">
        <v>0</v>
      </c>
      <c r="Q36" s="29"/>
      <c r="R36" s="30">
        <v>0</v>
      </c>
      <c r="S36" s="1"/>
      <c r="T36" s="27">
        <v>0</v>
      </c>
      <c r="U36" s="2"/>
      <c r="V36" s="28">
        <v>0</v>
      </c>
      <c r="W36" s="29"/>
      <c r="X36" s="30">
        <v>0</v>
      </c>
      <c r="Y36" s="2"/>
      <c r="Z36" s="28">
        <v>0</v>
      </c>
      <c r="AA36" s="29"/>
      <c r="AB36" s="30">
        <v>0</v>
      </c>
      <c r="AC36" s="2"/>
      <c r="AD36" s="28">
        <v>0</v>
      </c>
      <c r="AE36" s="29"/>
      <c r="AF36" s="30">
        <v>0</v>
      </c>
      <c r="AG36" s="1"/>
      <c r="AH36" s="27">
        <v>0</v>
      </c>
      <c r="AI36" s="2"/>
      <c r="AJ36" s="28">
        <v>0</v>
      </c>
      <c r="AK36" s="29"/>
      <c r="AL36" s="30">
        <v>0</v>
      </c>
      <c r="AM36" s="2"/>
      <c r="AN36" s="28">
        <v>0</v>
      </c>
      <c r="AO36" s="29"/>
      <c r="AP36" s="30">
        <v>0</v>
      </c>
      <c r="AQ36" s="2"/>
      <c r="AR36" s="28">
        <v>0</v>
      </c>
      <c r="AS36" s="29"/>
      <c r="AT36" s="30">
        <v>0</v>
      </c>
      <c r="AU36" s="1"/>
      <c r="AV36" s="27">
        <v>0</v>
      </c>
      <c r="AW36" s="2"/>
      <c r="AX36" s="28">
        <v>0</v>
      </c>
      <c r="AY36" s="29"/>
      <c r="AZ36" s="30">
        <v>0</v>
      </c>
    </row>
    <row r="37" spans="2:52">
      <c r="B37" s="8"/>
      <c r="C37" s="21"/>
      <c r="D37" s="40" t="s">
        <v>29</v>
      </c>
      <c r="E37" s="21"/>
      <c r="F37" s="27">
        <v>-5</v>
      </c>
      <c r="G37" s="2"/>
      <c r="H37" s="28">
        <v>1</v>
      </c>
      <c r="I37" s="29"/>
      <c r="J37" s="30">
        <v>-6</v>
      </c>
      <c r="K37" s="2"/>
      <c r="L37" s="28">
        <v>274</v>
      </c>
      <c r="M37" s="29"/>
      <c r="N37" s="30">
        <v>268</v>
      </c>
      <c r="O37" s="2"/>
      <c r="P37" s="28">
        <v>-10</v>
      </c>
      <c r="Q37" s="29"/>
      <c r="R37" s="30">
        <v>259</v>
      </c>
      <c r="S37" s="1"/>
      <c r="T37" s="27">
        <v>2</v>
      </c>
      <c r="U37" s="2"/>
      <c r="V37" s="28">
        <v>-53</v>
      </c>
      <c r="W37" s="29"/>
      <c r="X37" s="30">
        <v>-53</v>
      </c>
      <c r="Y37" s="2"/>
      <c r="Z37" s="28">
        <v>109</v>
      </c>
      <c r="AA37" s="29"/>
      <c r="AB37" s="30">
        <v>56</v>
      </c>
      <c r="AC37" s="2"/>
      <c r="AD37" s="28">
        <v>-43</v>
      </c>
      <c r="AE37" s="29"/>
      <c r="AF37" s="30">
        <v>14</v>
      </c>
      <c r="AG37" s="1"/>
      <c r="AH37" s="27">
        <v>21</v>
      </c>
      <c r="AI37" s="2"/>
      <c r="AJ37" s="28">
        <v>-2</v>
      </c>
      <c r="AK37" s="29"/>
      <c r="AL37" s="30">
        <v>18</v>
      </c>
      <c r="AM37" s="2"/>
      <c r="AN37" s="28">
        <v>-54</v>
      </c>
      <c r="AO37" s="29"/>
      <c r="AP37" s="30">
        <v>-36</v>
      </c>
      <c r="AQ37" s="2"/>
      <c r="AR37" s="28">
        <v>-9</v>
      </c>
      <c r="AS37" s="29"/>
      <c r="AT37" s="30">
        <v>-45</v>
      </c>
      <c r="AU37" s="1"/>
      <c r="AV37" s="27">
        <v>0</v>
      </c>
      <c r="AW37" s="2"/>
      <c r="AX37" s="28">
        <v>13</v>
      </c>
      <c r="AY37" s="29"/>
      <c r="AZ37" s="30">
        <v>14</v>
      </c>
    </row>
    <row r="38" spans="2:52">
      <c r="B38" s="8"/>
      <c r="C38" s="21"/>
      <c r="D38" s="40" t="s">
        <v>24</v>
      </c>
      <c r="E38" s="21"/>
      <c r="F38" s="27">
        <v>0</v>
      </c>
      <c r="G38" s="2"/>
      <c r="H38" s="28">
        <v>170</v>
      </c>
      <c r="I38" s="29"/>
      <c r="J38" s="30">
        <v>170</v>
      </c>
      <c r="K38" s="2"/>
      <c r="L38" s="28">
        <v>0</v>
      </c>
      <c r="M38" s="29"/>
      <c r="N38" s="30">
        <v>170</v>
      </c>
      <c r="O38" s="2"/>
      <c r="P38" s="28">
        <v>0</v>
      </c>
      <c r="Q38" s="29"/>
      <c r="R38" s="30">
        <v>169</v>
      </c>
      <c r="S38" s="1"/>
      <c r="T38" s="27">
        <v>0</v>
      </c>
      <c r="U38" s="2"/>
      <c r="V38" s="28">
        <v>0</v>
      </c>
      <c r="W38" s="29"/>
      <c r="X38" s="30">
        <v>0</v>
      </c>
      <c r="Y38" s="2"/>
      <c r="Z38" s="28">
        <v>0</v>
      </c>
      <c r="AA38" s="29"/>
      <c r="AB38" s="30">
        <v>0</v>
      </c>
      <c r="AC38" s="2"/>
      <c r="AD38" s="28">
        <v>0</v>
      </c>
      <c r="AE38" s="29"/>
      <c r="AF38" s="30">
        <v>0</v>
      </c>
      <c r="AG38" s="1"/>
      <c r="AH38" s="27">
        <v>0</v>
      </c>
      <c r="AI38" s="2"/>
      <c r="AJ38" s="28">
        <v>0</v>
      </c>
      <c r="AK38" s="29"/>
      <c r="AL38" s="30">
        <v>0</v>
      </c>
      <c r="AM38" s="2"/>
      <c r="AN38" s="28">
        <v>-11733</v>
      </c>
      <c r="AO38" s="29"/>
      <c r="AP38" s="30">
        <v>-11733</v>
      </c>
      <c r="AQ38" s="2"/>
      <c r="AR38" s="28">
        <v>-7510</v>
      </c>
      <c r="AS38" s="29"/>
      <c r="AT38" s="30">
        <v>-19242</v>
      </c>
      <c r="AU38" s="1"/>
      <c r="AV38" s="27">
        <v>-1022</v>
      </c>
      <c r="AW38" s="2"/>
      <c r="AX38" s="28">
        <v>225</v>
      </c>
      <c r="AY38" s="29"/>
      <c r="AZ38" s="30">
        <v>-797</v>
      </c>
    </row>
    <row r="39" spans="2:52">
      <c r="B39" s="8"/>
      <c r="C39" s="21"/>
      <c r="D39" s="21"/>
      <c r="E39" s="21"/>
      <c r="F39" s="34">
        <f>SUM(F34:F38)</f>
        <v>58321</v>
      </c>
      <c r="G39" s="44"/>
      <c r="H39" s="36">
        <f>SUM(H34:H38)</f>
        <v>65718</v>
      </c>
      <c r="I39" s="37"/>
      <c r="J39" s="38">
        <f>SUM(J34:J38)</f>
        <v>124039</v>
      </c>
      <c r="K39" s="44"/>
      <c r="L39" s="36">
        <f>SUM(L34:L38)+1</f>
        <v>58568</v>
      </c>
      <c r="M39" s="37"/>
      <c r="N39" s="38">
        <f>SUM(N34:N38)</f>
        <v>182607</v>
      </c>
      <c r="O39" s="44"/>
      <c r="P39" s="36">
        <f>SUM(P34:P38)</f>
        <v>55132</v>
      </c>
      <c r="Q39" s="37"/>
      <c r="R39" s="38">
        <f>SUM(R34:R38)</f>
        <v>237740</v>
      </c>
      <c r="S39" s="37"/>
      <c r="T39" s="34">
        <f>SUM(T34:T38)</f>
        <v>69749</v>
      </c>
      <c r="U39" s="44"/>
      <c r="V39" s="36">
        <f>SUM(V34:V38)-1</f>
        <v>61237</v>
      </c>
      <c r="W39" s="37"/>
      <c r="X39" s="38">
        <f>SUM(X34:X38)</f>
        <v>130985</v>
      </c>
      <c r="Y39" s="44"/>
      <c r="Z39" s="36">
        <f>SUM(Z34:Z38)</f>
        <v>67181</v>
      </c>
      <c r="AA39" s="37"/>
      <c r="AB39" s="38">
        <f>SUM(AB34:AB38)+1</f>
        <v>198168</v>
      </c>
      <c r="AC39" s="44"/>
      <c r="AD39" s="36">
        <f>SUM(AD34:AD38)</f>
        <v>58872</v>
      </c>
      <c r="AE39" s="37"/>
      <c r="AF39" s="38">
        <f>SUM(AF34:AF38)</f>
        <v>257039</v>
      </c>
      <c r="AG39" s="37"/>
      <c r="AH39" s="34">
        <f>SUM(AH34:AH38)-1</f>
        <v>56145</v>
      </c>
      <c r="AI39" s="44"/>
      <c r="AJ39" s="36">
        <f>SUM(AJ34:AJ38)-1</f>
        <v>60035</v>
      </c>
      <c r="AK39" s="37"/>
      <c r="AL39" s="38">
        <f>SUM(AL34:AL38)</f>
        <v>116181</v>
      </c>
      <c r="AM39" s="44"/>
      <c r="AN39" s="36">
        <f>SUM(AN34:AN38)+1</f>
        <v>38542</v>
      </c>
      <c r="AO39" s="37"/>
      <c r="AP39" s="38">
        <f>SUM(AP34:AP38)</f>
        <v>154722</v>
      </c>
      <c r="AQ39" s="44"/>
      <c r="AR39" s="36">
        <f>SUM(AR34:AR38)-1</f>
        <v>8588</v>
      </c>
      <c r="AS39" s="37"/>
      <c r="AT39" s="38">
        <f>SUM(AT34:AT38)</f>
        <v>163310</v>
      </c>
      <c r="AU39" s="37"/>
      <c r="AV39" s="34">
        <f>SUM(AV34:AV38)</f>
        <v>12649</v>
      </c>
      <c r="AW39" s="44"/>
      <c r="AX39" s="36">
        <f>SUM(AX34:AX38)</f>
        <v>14075</v>
      </c>
      <c r="AY39" s="37"/>
      <c r="AZ39" s="38">
        <f>SUM(AZ34:AZ38)-1</f>
        <v>26724</v>
      </c>
    </row>
    <row r="40" spans="2:52">
      <c r="B40" s="8"/>
      <c r="C40" s="21"/>
      <c r="D40" s="21"/>
      <c r="E40" s="21"/>
      <c r="F40" s="27"/>
      <c r="G40" s="1"/>
      <c r="H40" s="28"/>
      <c r="I40" s="29"/>
      <c r="J40" s="30"/>
      <c r="K40" s="1"/>
      <c r="L40" s="28"/>
      <c r="M40" s="29"/>
      <c r="N40" s="30"/>
      <c r="O40" s="1"/>
      <c r="P40" s="28"/>
      <c r="Q40" s="29"/>
      <c r="R40" s="30"/>
      <c r="S40" s="1"/>
      <c r="T40" s="27"/>
      <c r="U40" s="1"/>
      <c r="V40" s="28"/>
      <c r="W40" s="29"/>
      <c r="X40" s="30"/>
      <c r="Y40" s="1"/>
      <c r="Z40" s="28"/>
      <c r="AA40" s="29"/>
      <c r="AB40" s="30"/>
      <c r="AC40" s="1"/>
      <c r="AD40" s="28"/>
      <c r="AE40" s="29"/>
      <c r="AF40" s="30"/>
      <c r="AG40" s="1"/>
      <c r="AH40" s="27"/>
      <c r="AI40" s="1"/>
      <c r="AJ40" s="28"/>
      <c r="AK40" s="29"/>
      <c r="AL40" s="30"/>
      <c r="AM40" s="1"/>
      <c r="AN40" s="28"/>
      <c r="AO40" s="29"/>
      <c r="AP40" s="30"/>
      <c r="AQ40" s="1"/>
      <c r="AR40" s="28"/>
      <c r="AS40" s="29"/>
      <c r="AT40" s="30"/>
      <c r="AU40" s="1"/>
      <c r="AV40" s="27"/>
      <c r="AW40" s="1"/>
      <c r="AX40" s="28"/>
      <c r="AY40" s="29"/>
      <c r="AZ40" s="30"/>
    </row>
    <row r="41" spans="2:52">
      <c r="B41" s="45"/>
      <c r="C41" s="46"/>
      <c r="D41" s="46"/>
      <c r="E41" s="33" t="s">
        <v>30</v>
      </c>
      <c r="F41" s="47">
        <f>F24+F32+F39</f>
        <v>1220158</v>
      </c>
      <c r="G41" s="24"/>
      <c r="H41" s="48">
        <f>H24+H32+H39</f>
        <v>1286062</v>
      </c>
      <c r="I41" s="37"/>
      <c r="J41" s="49">
        <f>J24+J32+J39</f>
        <v>2506221</v>
      </c>
      <c r="K41" s="24"/>
      <c r="L41" s="48">
        <f>L24+L32+L39</f>
        <v>1402167</v>
      </c>
      <c r="M41" s="37"/>
      <c r="N41" s="49">
        <f>N24+N32+N39</f>
        <v>3908387</v>
      </c>
      <c r="O41" s="24"/>
      <c r="P41" s="48">
        <f>P24+P32+P39</f>
        <v>1382598</v>
      </c>
      <c r="Q41" s="37"/>
      <c r="R41" s="49">
        <f>R24+R32+R39</f>
        <v>5290986</v>
      </c>
      <c r="S41" s="37"/>
      <c r="T41" s="47">
        <f>T24+T32+T39</f>
        <v>1273964</v>
      </c>
      <c r="U41" s="24"/>
      <c r="V41" s="48">
        <f>V24+V32+V39</f>
        <v>1234019</v>
      </c>
      <c r="W41" s="37"/>
      <c r="X41" s="49">
        <f>X24+X32+X39</f>
        <v>2507982</v>
      </c>
      <c r="Y41" s="24"/>
      <c r="Z41" s="48">
        <f>Z24+Z32+Z39</f>
        <v>1230114</v>
      </c>
      <c r="AA41" s="37"/>
      <c r="AB41" s="49">
        <f>AB24+AB32+AB39</f>
        <v>3738097</v>
      </c>
      <c r="AC41" s="24"/>
      <c r="AD41" s="48">
        <f>AD24+AD32+AD39</f>
        <v>1836818</v>
      </c>
      <c r="AE41" s="37"/>
      <c r="AF41" s="49">
        <f>AF24+AF32+AF39</f>
        <v>5574914</v>
      </c>
      <c r="AG41" s="37"/>
      <c r="AH41" s="47">
        <f>AH24+AH32+AH39</f>
        <v>1194939</v>
      </c>
      <c r="AI41" s="24"/>
      <c r="AJ41" s="48">
        <f>AJ24+AJ32+AJ39</f>
        <v>1198839</v>
      </c>
      <c r="AK41" s="37"/>
      <c r="AL41" s="49">
        <f>AL24+AL32+AL39</f>
        <v>2393778</v>
      </c>
      <c r="AM41" s="24"/>
      <c r="AN41" s="48">
        <f>AN24+AN32+AN39</f>
        <v>1303618</v>
      </c>
      <c r="AO41" s="37"/>
      <c r="AP41" s="49">
        <f>AP24+AP32+AP39</f>
        <v>3697396</v>
      </c>
      <c r="AQ41" s="24"/>
      <c r="AR41" s="48">
        <f>AR24+AR32+AR39</f>
        <v>1202868</v>
      </c>
      <c r="AS41" s="37"/>
      <c r="AT41" s="49">
        <f>AT24+AT32+AT39</f>
        <v>4900264</v>
      </c>
      <c r="AU41" s="37"/>
      <c r="AV41" s="47">
        <f>AV24+AV32+AV39</f>
        <v>1119771</v>
      </c>
      <c r="AW41" s="24"/>
      <c r="AX41" s="48">
        <f>AX24+AX32+AX39</f>
        <v>1146662</v>
      </c>
      <c r="AY41" s="37"/>
      <c r="AZ41" s="49">
        <f>AZ24+AZ32+AZ39</f>
        <v>2266433</v>
      </c>
    </row>
    <row r="42" spans="2:52">
      <c r="B42" s="50"/>
      <c r="C42" s="16"/>
      <c r="D42" s="16"/>
      <c r="E42" s="40"/>
      <c r="F42" s="27"/>
      <c r="G42" s="1"/>
      <c r="H42" s="28"/>
      <c r="I42" s="29"/>
      <c r="J42" s="30"/>
      <c r="K42" s="1"/>
      <c r="L42" s="28"/>
      <c r="M42" s="29"/>
      <c r="N42" s="30"/>
      <c r="O42" s="1"/>
      <c r="P42" s="28"/>
      <c r="Q42" s="29"/>
      <c r="R42" s="30"/>
      <c r="S42" s="1"/>
      <c r="T42" s="27"/>
      <c r="U42" s="1"/>
      <c r="V42" s="28"/>
      <c r="W42" s="29"/>
      <c r="X42" s="30"/>
      <c r="Y42" s="1"/>
      <c r="Z42" s="28"/>
      <c r="AA42" s="29"/>
      <c r="AB42" s="30"/>
      <c r="AC42" s="1"/>
      <c r="AD42" s="28"/>
      <c r="AE42" s="29"/>
      <c r="AF42" s="30"/>
      <c r="AG42" s="1"/>
      <c r="AH42" s="27"/>
      <c r="AI42" s="1"/>
      <c r="AJ42" s="28"/>
      <c r="AK42" s="29"/>
      <c r="AL42" s="30"/>
      <c r="AM42" s="1"/>
      <c r="AN42" s="28"/>
      <c r="AO42" s="29"/>
      <c r="AP42" s="30"/>
      <c r="AQ42" s="1"/>
      <c r="AR42" s="28"/>
      <c r="AS42" s="29"/>
      <c r="AT42" s="30"/>
      <c r="AU42" s="1"/>
      <c r="AV42" s="27"/>
      <c r="AW42" s="1"/>
      <c r="AX42" s="28"/>
      <c r="AY42" s="29"/>
      <c r="AZ42" s="30"/>
    </row>
    <row r="43" spans="2:52">
      <c r="B43" s="4" t="s">
        <v>31</v>
      </c>
      <c r="C43" s="16"/>
      <c r="D43" s="16"/>
      <c r="E43" s="16"/>
      <c r="F43" s="27"/>
      <c r="G43" s="1"/>
      <c r="H43" s="28"/>
      <c r="I43" s="29"/>
      <c r="J43" s="30"/>
      <c r="K43" s="1"/>
      <c r="L43" s="28"/>
      <c r="M43" s="29"/>
      <c r="N43" s="30"/>
      <c r="O43" s="1"/>
      <c r="P43" s="28"/>
      <c r="Q43" s="29"/>
      <c r="R43" s="30"/>
      <c r="S43" s="1"/>
      <c r="T43" s="27"/>
      <c r="U43" s="1"/>
      <c r="V43" s="28"/>
      <c r="W43" s="29"/>
      <c r="X43" s="30"/>
      <c r="Y43" s="1"/>
      <c r="Z43" s="28"/>
      <c r="AA43" s="29"/>
      <c r="AB43" s="30"/>
      <c r="AC43" s="1"/>
      <c r="AD43" s="28"/>
      <c r="AE43" s="29"/>
      <c r="AF43" s="30"/>
      <c r="AG43" s="1"/>
      <c r="AH43" s="27"/>
      <c r="AI43" s="1"/>
      <c r="AJ43" s="28"/>
      <c r="AK43" s="29"/>
      <c r="AL43" s="30"/>
      <c r="AM43" s="1"/>
      <c r="AN43" s="28"/>
      <c r="AO43" s="29"/>
      <c r="AP43" s="30"/>
      <c r="AQ43" s="1"/>
      <c r="AR43" s="28"/>
      <c r="AS43" s="29"/>
      <c r="AT43" s="30"/>
      <c r="AU43" s="1"/>
      <c r="AV43" s="27"/>
      <c r="AW43" s="1"/>
      <c r="AX43" s="28"/>
      <c r="AY43" s="29"/>
      <c r="AZ43" s="30"/>
    </row>
    <row r="44" spans="2:52">
      <c r="B44" s="8"/>
      <c r="C44" s="21" t="s">
        <v>15</v>
      </c>
      <c r="D44" s="21"/>
      <c r="E44" s="21"/>
      <c r="F44" s="47">
        <f>F11-F24</f>
        <v>71407</v>
      </c>
      <c r="G44" s="1"/>
      <c r="H44" s="48">
        <f>H11-H24</f>
        <v>39575</v>
      </c>
      <c r="I44" s="37"/>
      <c r="J44" s="49">
        <f>J11-J24</f>
        <v>110982</v>
      </c>
      <c r="K44" s="1"/>
      <c r="L44" s="48">
        <f>L11-L24</f>
        <v>-14626</v>
      </c>
      <c r="M44" s="37"/>
      <c r="N44" s="49">
        <f>N11-N24</f>
        <v>96356</v>
      </c>
      <c r="O44" s="1"/>
      <c r="P44" s="48">
        <f>P11-P24</f>
        <v>-27406</v>
      </c>
      <c r="Q44" s="37"/>
      <c r="R44" s="49">
        <f>R11-R24</f>
        <v>68950</v>
      </c>
      <c r="S44" s="37"/>
      <c r="T44" s="47">
        <f>T11-T24</f>
        <v>26470</v>
      </c>
      <c r="U44" s="1"/>
      <c r="V44" s="48">
        <f>V11-V24</f>
        <v>34291</v>
      </c>
      <c r="W44" s="37"/>
      <c r="X44" s="49">
        <f>X11-X24</f>
        <v>60761</v>
      </c>
      <c r="Y44" s="1"/>
      <c r="Z44" s="48">
        <f>Z11-Z24</f>
        <v>56710</v>
      </c>
      <c r="AA44" s="37"/>
      <c r="AB44" s="49">
        <f>AB11-AB24</f>
        <v>117471</v>
      </c>
      <c r="AC44" s="1"/>
      <c r="AD44" s="48">
        <f>AD11-AD24</f>
        <v>21488</v>
      </c>
      <c r="AE44" s="37"/>
      <c r="AF44" s="49">
        <f>AF11-AF24</f>
        <v>138959</v>
      </c>
      <c r="AG44" s="37"/>
      <c r="AH44" s="47">
        <f>AH11-AH24</f>
        <v>51442</v>
      </c>
      <c r="AI44" s="1"/>
      <c r="AJ44" s="48">
        <f>AJ11-AJ24</f>
        <v>36289</v>
      </c>
      <c r="AK44" s="37"/>
      <c r="AL44" s="49">
        <f>AL11-AL24</f>
        <v>87731</v>
      </c>
      <c r="AM44" s="1"/>
      <c r="AN44" s="48">
        <f>AN11-AN24</f>
        <v>-90272</v>
      </c>
      <c r="AO44" s="37"/>
      <c r="AP44" s="49">
        <f>AP11-AP24</f>
        <v>-2541</v>
      </c>
      <c r="AQ44" s="1"/>
      <c r="AR44" s="48">
        <f>AR11-AR24</f>
        <v>-9034</v>
      </c>
      <c r="AS44" s="37"/>
      <c r="AT44" s="49">
        <f>AT11-AT24</f>
        <v>-11575</v>
      </c>
      <c r="AU44" s="37"/>
      <c r="AV44" s="47">
        <f>AV11-AV24</f>
        <v>41414</v>
      </c>
      <c r="AW44" s="1"/>
      <c r="AX44" s="48">
        <f>AX11-AX24</f>
        <v>34744</v>
      </c>
      <c r="AY44" s="37"/>
      <c r="AZ44" s="49">
        <f>AZ11-AZ24</f>
        <v>76158</v>
      </c>
    </row>
    <row r="45" spans="2:52">
      <c r="B45" s="8"/>
      <c r="C45" s="21" t="s">
        <v>16</v>
      </c>
      <c r="D45" s="21"/>
      <c r="E45" s="21"/>
      <c r="F45" s="47">
        <f>F12-F32</f>
        <v>28303</v>
      </c>
      <c r="G45" s="1"/>
      <c r="H45" s="48">
        <f>H12-H32</f>
        <v>22910</v>
      </c>
      <c r="I45" s="37"/>
      <c r="J45" s="49">
        <f>J12-J32</f>
        <v>51212</v>
      </c>
      <c r="K45" s="1"/>
      <c r="L45" s="48">
        <f>L12-L32-1</f>
        <v>10014</v>
      </c>
      <c r="M45" s="37"/>
      <c r="N45" s="49">
        <f>N12-N32</f>
        <v>61227</v>
      </c>
      <c r="O45" s="1"/>
      <c r="P45" s="48">
        <f>P12-P32</f>
        <v>5011</v>
      </c>
      <c r="Q45" s="37"/>
      <c r="R45" s="49">
        <f>R12-R32-1</f>
        <v>66237</v>
      </c>
      <c r="S45" s="37"/>
      <c r="T45" s="47">
        <f>T12-T32</f>
        <v>7884</v>
      </c>
      <c r="U45" s="1"/>
      <c r="V45" s="48">
        <f>V12-V32+1</f>
        <v>6689</v>
      </c>
      <c r="W45" s="37"/>
      <c r="X45" s="49">
        <f>X12-X32</f>
        <v>14573</v>
      </c>
      <c r="Y45" s="1"/>
      <c r="Z45" s="48">
        <f>Z12-Z32</f>
        <v>216</v>
      </c>
      <c r="AA45" s="37"/>
      <c r="AB45" s="49">
        <f>AB12-AB32-1</f>
        <v>14789</v>
      </c>
      <c r="AC45" s="1"/>
      <c r="AD45" s="48">
        <f>AD12-AD32</f>
        <v>-537815</v>
      </c>
      <c r="AE45" s="37"/>
      <c r="AF45" s="49">
        <f>AF12-AF32</f>
        <v>-523026</v>
      </c>
      <c r="AG45" s="37"/>
      <c r="AH45" s="47">
        <f>AH12-AH32+1</f>
        <v>26583</v>
      </c>
      <c r="AI45" s="1"/>
      <c r="AJ45" s="48">
        <f>AJ12-AJ32</f>
        <v>19086</v>
      </c>
      <c r="AK45" s="37"/>
      <c r="AL45" s="49">
        <f>AL12-AL32</f>
        <v>45668</v>
      </c>
      <c r="AM45" s="1"/>
      <c r="AN45" s="48">
        <f>AN12-AN32-1</f>
        <v>10186</v>
      </c>
      <c r="AO45" s="37"/>
      <c r="AP45" s="49">
        <f>AP12-AP32</f>
        <v>55855</v>
      </c>
      <c r="AQ45" s="1"/>
      <c r="AR45" s="48">
        <f>AR12-AR32</f>
        <v>49454</v>
      </c>
      <c r="AS45" s="37"/>
      <c r="AT45" s="49">
        <f>AT12-AT32</f>
        <v>105309</v>
      </c>
      <c r="AU45" s="37"/>
      <c r="AV45" s="47">
        <f>AV12-AV32</f>
        <v>-141</v>
      </c>
      <c r="AW45" s="1"/>
      <c r="AX45" s="48">
        <f>AX12-AX32+1</f>
        <v>13972</v>
      </c>
      <c r="AY45" s="37"/>
      <c r="AZ45" s="49">
        <f>AZ12-AZ32+1</f>
        <v>13831</v>
      </c>
    </row>
    <row r="46" spans="2:52">
      <c r="B46" s="8"/>
      <c r="C46" s="21" t="s">
        <v>17</v>
      </c>
      <c r="D46" s="21"/>
      <c r="E46" s="21"/>
      <c r="F46" s="47">
        <f>F13-F39</f>
        <v>-4916</v>
      </c>
      <c r="G46" s="1"/>
      <c r="H46" s="48">
        <f>H13-H39</f>
        <v>792</v>
      </c>
      <c r="I46" s="37"/>
      <c r="J46" s="49">
        <f>J13-J39</f>
        <v>-4123</v>
      </c>
      <c r="K46" s="1"/>
      <c r="L46" s="48">
        <f>L13-L39+1</f>
        <v>-5970</v>
      </c>
      <c r="M46" s="37"/>
      <c r="N46" s="49">
        <f>N13-N39</f>
        <v>-10094</v>
      </c>
      <c r="O46" s="1"/>
      <c r="P46" s="48">
        <f>P13-P39</f>
        <v>-3512</v>
      </c>
      <c r="Q46" s="37"/>
      <c r="R46" s="49">
        <f>R13-R39+1</f>
        <v>-13606</v>
      </c>
      <c r="S46" s="37"/>
      <c r="T46" s="47">
        <f>T13-T39</f>
        <v>-5785</v>
      </c>
      <c r="U46" s="1"/>
      <c r="V46" s="48">
        <f>V13-V39-1</f>
        <v>-7692</v>
      </c>
      <c r="W46" s="37"/>
      <c r="X46" s="49">
        <f>X13-X39</f>
        <v>-13476</v>
      </c>
      <c r="Y46" s="1"/>
      <c r="Z46" s="48">
        <f>Z13-Z39</f>
        <v>-9089</v>
      </c>
      <c r="AA46" s="37"/>
      <c r="AB46" s="49">
        <f>AB13-AB39+1</f>
        <v>-22566</v>
      </c>
      <c r="AC46" s="1"/>
      <c r="AD46" s="48">
        <f>AD13-AD39</f>
        <v>-7833</v>
      </c>
      <c r="AE46" s="37"/>
      <c r="AF46" s="49">
        <f>AF13-AF39</f>
        <v>-30399</v>
      </c>
      <c r="AG46" s="37"/>
      <c r="AH46" s="47">
        <f>AH13-AH39-1</f>
        <v>-10614</v>
      </c>
      <c r="AI46" s="1"/>
      <c r="AJ46" s="48">
        <f>AJ13-AJ39</f>
        <v>-16496</v>
      </c>
      <c r="AK46" s="37"/>
      <c r="AL46" s="49">
        <f>AL13-AL39</f>
        <v>-27109</v>
      </c>
      <c r="AM46" s="1"/>
      <c r="AN46" s="48">
        <f>AN13-AN39+1</f>
        <v>528</v>
      </c>
      <c r="AO46" s="37"/>
      <c r="AP46" s="49">
        <f>AP13-AP39</f>
        <v>-26582</v>
      </c>
      <c r="AQ46" s="1"/>
      <c r="AR46" s="48">
        <f>AR13-AR39</f>
        <v>-3653</v>
      </c>
      <c r="AS46" s="37"/>
      <c r="AT46" s="49">
        <f>AT13-AT39</f>
        <v>-30235</v>
      </c>
      <c r="AU46" s="37"/>
      <c r="AV46" s="47">
        <f>AV13-AV39</f>
        <v>-6587</v>
      </c>
      <c r="AW46" s="1"/>
      <c r="AX46" s="48">
        <f>AX13-AX39-1</f>
        <v>-9030</v>
      </c>
      <c r="AY46" s="37"/>
      <c r="AZ46" s="49">
        <f>AZ13-AZ39-1</f>
        <v>-15617</v>
      </c>
    </row>
    <row r="47" spans="2:52">
      <c r="B47" s="4"/>
      <c r="C47" s="16"/>
      <c r="D47" s="16"/>
      <c r="E47" s="16"/>
      <c r="F47" s="34">
        <f>SUM(F44:F46)</f>
        <v>94794</v>
      </c>
      <c r="G47" s="1"/>
      <c r="H47" s="36">
        <f>SUM(H44:H46)</f>
        <v>63277</v>
      </c>
      <c r="I47" s="37"/>
      <c r="J47" s="38">
        <f>SUM(J44:J46)</f>
        <v>158071</v>
      </c>
      <c r="K47" s="1"/>
      <c r="L47" s="36">
        <f>SUM(L44:L46)</f>
        <v>-10582</v>
      </c>
      <c r="M47" s="37"/>
      <c r="N47" s="38">
        <f>SUM(N44:N46)</f>
        <v>147489</v>
      </c>
      <c r="O47" s="1"/>
      <c r="P47" s="36">
        <f>SUM(P44:P46)</f>
        <v>-25907</v>
      </c>
      <c r="Q47" s="37"/>
      <c r="R47" s="38">
        <f>SUM(R44:R46)</f>
        <v>121581</v>
      </c>
      <c r="S47" s="37"/>
      <c r="T47" s="34">
        <f>SUM(T44:T46)</f>
        <v>28569</v>
      </c>
      <c r="U47" s="1"/>
      <c r="V47" s="36">
        <f>SUM(V44:V46)</f>
        <v>33288</v>
      </c>
      <c r="W47" s="37"/>
      <c r="X47" s="38">
        <f>SUM(X44:X46)</f>
        <v>61858</v>
      </c>
      <c r="Y47" s="1"/>
      <c r="Z47" s="36">
        <f>SUM(Z44:Z46)</f>
        <v>47837</v>
      </c>
      <c r="AA47" s="37"/>
      <c r="AB47" s="38">
        <f>SUM(AB44:AB46)</f>
        <v>109694</v>
      </c>
      <c r="AC47" s="1"/>
      <c r="AD47" s="36">
        <f>SUM(AD44:AD46)</f>
        <v>-524160</v>
      </c>
      <c r="AE47" s="37"/>
      <c r="AF47" s="38">
        <f>SUM(AF44:AF46)</f>
        <v>-414466</v>
      </c>
      <c r="AG47" s="37"/>
      <c r="AH47" s="34">
        <f>SUM(AH44:AH46)</f>
        <v>67411</v>
      </c>
      <c r="AI47" s="1"/>
      <c r="AJ47" s="36">
        <f>SUM(AJ44:AJ46)</f>
        <v>38879</v>
      </c>
      <c r="AK47" s="37"/>
      <c r="AL47" s="38">
        <f>SUM(AL44:AL46)</f>
        <v>106290</v>
      </c>
      <c r="AM47" s="1"/>
      <c r="AN47" s="36">
        <f>SUM(AN44:AN46)</f>
        <v>-79558</v>
      </c>
      <c r="AO47" s="37"/>
      <c r="AP47" s="38">
        <f>SUM(AP44:AP46)</f>
        <v>26732</v>
      </c>
      <c r="AQ47" s="1"/>
      <c r="AR47" s="36">
        <f>SUM(AR44:AR46)</f>
        <v>36767</v>
      </c>
      <c r="AS47" s="37"/>
      <c r="AT47" s="38">
        <f>SUM(AT44:AT46)</f>
        <v>63499</v>
      </c>
      <c r="AU47" s="37"/>
      <c r="AV47" s="34">
        <f>SUM(AV44:AV46)</f>
        <v>34686</v>
      </c>
      <c r="AW47" s="1"/>
      <c r="AX47" s="36">
        <f>SUM(AX44:AX46)</f>
        <v>39686</v>
      </c>
      <c r="AY47" s="37"/>
      <c r="AZ47" s="38">
        <f>SUM(AZ44:AZ46)</f>
        <v>74372</v>
      </c>
    </row>
    <row r="48" spans="2:52">
      <c r="B48" s="4" t="s">
        <v>32</v>
      </c>
      <c r="C48" s="16"/>
      <c r="D48" s="16"/>
      <c r="E48" s="16"/>
      <c r="F48" s="27"/>
      <c r="G48" s="1"/>
      <c r="H48" s="28"/>
      <c r="I48" s="29"/>
      <c r="J48" s="30"/>
      <c r="K48" s="1"/>
      <c r="L48" s="28"/>
      <c r="M48" s="29"/>
      <c r="N48" s="30"/>
      <c r="O48" s="1"/>
      <c r="P48" s="28"/>
      <c r="Q48" s="29"/>
      <c r="R48" s="30"/>
      <c r="S48" s="1"/>
      <c r="T48" s="27"/>
      <c r="U48" s="1"/>
      <c r="V48" s="28"/>
      <c r="W48" s="29"/>
      <c r="X48" s="30"/>
      <c r="Y48" s="1"/>
      <c r="Z48" s="28"/>
      <c r="AA48" s="29"/>
      <c r="AB48" s="30"/>
      <c r="AC48" s="1"/>
      <c r="AD48" s="28"/>
      <c r="AE48" s="29"/>
      <c r="AF48" s="30"/>
      <c r="AG48" s="1"/>
      <c r="AH48" s="27"/>
      <c r="AI48" s="1"/>
      <c r="AJ48" s="28"/>
      <c r="AK48" s="29"/>
      <c r="AL48" s="30"/>
      <c r="AM48" s="1"/>
      <c r="AN48" s="28"/>
      <c r="AO48" s="29"/>
      <c r="AP48" s="30"/>
      <c r="AQ48" s="1"/>
      <c r="AR48" s="28"/>
      <c r="AS48" s="29"/>
      <c r="AT48" s="30"/>
      <c r="AU48" s="1"/>
      <c r="AV48" s="27"/>
      <c r="AW48" s="1"/>
      <c r="AX48" s="28"/>
      <c r="AY48" s="29"/>
      <c r="AZ48" s="30"/>
    </row>
    <row r="49" spans="2:52">
      <c r="B49" s="8"/>
      <c r="C49" s="21" t="s">
        <v>33</v>
      </c>
      <c r="D49" s="21"/>
      <c r="E49" s="21"/>
      <c r="F49" s="27">
        <v>45298</v>
      </c>
      <c r="G49" s="1"/>
      <c r="H49" s="28">
        <v>37685</v>
      </c>
      <c r="I49" s="29"/>
      <c r="J49" s="30">
        <v>82984</v>
      </c>
      <c r="K49" s="1"/>
      <c r="L49" s="28">
        <v>40430</v>
      </c>
      <c r="M49" s="29"/>
      <c r="N49" s="30">
        <v>123414</v>
      </c>
      <c r="O49" s="1"/>
      <c r="P49" s="28">
        <v>36063</v>
      </c>
      <c r="Q49" s="29"/>
      <c r="R49" s="30">
        <v>159477</v>
      </c>
      <c r="S49" s="1"/>
      <c r="T49" s="27">
        <v>43808</v>
      </c>
      <c r="U49" s="1"/>
      <c r="V49" s="28">
        <v>38157</v>
      </c>
      <c r="W49" s="29"/>
      <c r="X49" s="30">
        <v>81965</v>
      </c>
      <c r="Y49" s="1"/>
      <c r="Z49" s="28">
        <v>39963</v>
      </c>
      <c r="AA49" s="29"/>
      <c r="AB49" s="30">
        <v>121928</v>
      </c>
      <c r="AC49" s="1"/>
      <c r="AD49" s="28">
        <v>37480</v>
      </c>
      <c r="AE49" s="29"/>
      <c r="AF49" s="30">
        <v>159409</v>
      </c>
      <c r="AG49" s="1"/>
      <c r="AH49" s="27">
        <v>42280</v>
      </c>
      <c r="AI49" s="1"/>
      <c r="AJ49" s="28">
        <v>39422</v>
      </c>
      <c r="AK49" s="29"/>
      <c r="AL49" s="30">
        <v>81702</v>
      </c>
      <c r="AM49" s="1"/>
      <c r="AN49" s="28">
        <v>43415</v>
      </c>
      <c r="AO49" s="29"/>
      <c r="AP49" s="30">
        <v>125117</v>
      </c>
      <c r="AQ49" s="1"/>
      <c r="AR49" s="28">
        <v>38506</v>
      </c>
      <c r="AS49" s="29"/>
      <c r="AT49" s="30">
        <v>163623</v>
      </c>
      <c r="AU49" s="1"/>
      <c r="AV49" s="27">
        <v>36518</v>
      </c>
      <c r="AW49" s="1"/>
      <c r="AX49" s="28">
        <v>42952</v>
      </c>
      <c r="AY49" s="29"/>
      <c r="AZ49" s="30">
        <v>79471</v>
      </c>
    </row>
    <row r="50" spans="2:52">
      <c r="B50" s="8"/>
      <c r="C50" s="21" t="s">
        <v>34</v>
      </c>
      <c r="D50" s="41"/>
      <c r="E50" s="41"/>
      <c r="F50" s="27">
        <v>1522</v>
      </c>
      <c r="G50" s="1"/>
      <c r="H50" s="28">
        <v>5265</v>
      </c>
      <c r="I50" s="29"/>
      <c r="J50" s="30">
        <v>6787</v>
      </c>
      <c r="K50" s="1"/>
      <c r="L50" s="28">
        <v>3514</v>
      </c>
      <c r="M50" s="29"/>
      <c r="N50" s="30">
        <v>10301</v>
      </c>
      <c r="O50" s="1"/>
      <c r="P50" s="28">
        <v>6516</v>
      </c>
      <c r="Q50" s="29"/>
      <c r="R50" s="30">
        <v>16818</v>
      </c>
      <c r="S50" s="1"/>
      <c r="T50" s="27">
        <v>5120</v>
      </c>
      <c r="U50" s="1"/>
      <c r="V50" s="28">
        <v>5795</v>
      </c>
      <c r="W50" s="29"/>
      <c r="X50" s="30">
        <v>10915</v>
      </c>
      <c r="Y50" s="1"/>
      <c r="Z50" s="28">
        <v>5255</v>
      </c>
      <c r="AA50" s="29"/>
      <c r="AB50" s="30">
        <v>16170</v>
      </c>
      <c r="AC50" s="1"/>
      <c r="AD50" s="28">
        <v>3844</v>
      </c>
      <c r="AE50" s="29"/>
      <c r="AF50" s="30">
        <v>20013</v>
      </c>
      <c r="AG50" s="1"/>
      <c r="AH50" s="27">
        <v>4897</v>
      </c>
      <c r="AI50" s="1"/>
      <c r="AJ50" s="28">
        <v>7419</v>
      </c>
      <c r="AK50" s="29"/>
      <c r="AL50" s="30">
        <v>12316</v>
      </c>
      <c r="AM50" s="1"/>
      <c r="AN50" s="28">
        <v>7952</v>
      </c>
      <c r="AO50" s="29"/>
      <c r="AP50" s="30">
        <v>20268</v>
      </c>
      <c r="AQ50" s="1"/>
      <c r="AR50" s="28">
        <v>6933</v>
      </c>
      <c r="AS50" s="29"/>
      <c r="AT50" s="30">
        <v>27201</v>
      </c>
      <c r="AU50" s="1"/>
      <c r="AV50" s="27">
        <v>6270</v>
      </c>
      <c r="AW50" s="1"/>
      <c r="AX50" s="28">
        <v>6110</v>
      </c>
      <c r="AY50" s="29"/>
      <c r="AZ50" s="30">
        <v>12381</v>
      </c>
    </row>
    <row r="51" spans="2:52">
      <c r="B51" s="8"/>
      <c r="C51" s="8" t="s">
        <v>35</v>
      </c>
      <c r="D51" s="41"/>
      <c r="E51" s="41"/>
      <c r="F51" s="51">
        <v>-2</v>
      </c>
      <c r="G51" s="1"/>
      <c r="H51" s="28">
        <v>0</v>
      </c>
      <c r="I51" s="42"/>
      <c r="J51" s="52">
        <v>-2</v>
      </c>
      <c r="K51" s="1"/>
      <c r="L51" s="28">
        <v>0</v>
      </c>
      <c r="M51" s="42"/>
      <c r="N51" s="52">
        <v>-2</v>
      </c>
      <c r="O51" s="1"/>
      <c r="P51" s="28">
        <v>0</v>
      </c>
      <c r="Q51" s="42"/>
      <c r="R51" s="52">
        <v>-2</v>
      </c>
      <c r="S51" s="1"/>
      <c r="T51" s="51">
        <v>0</v>
      </c>
      <c r="U51" s="1"/>
      <c r="V51" s="28">
        <v>0</v>
      </c>
      <c r="W51" s="42"/>
      <c r="X51" s="52">
        <v>0</v>
      </c>
      <c r="Y51" s="1"/>
      <c r="Z51" s="28">
        <v>0</v>
      </c>
      <c r="AA51" s="42"/>
      <c r="AB51" s="52">
        <v>0</v>
      </c>
      <c r="AC51" s="1"/>
      <c r="AD51" s="28">
        <v>0</v>
      </c>
      <c r="AE51" s="42"/>
      <c r="AF51" s="52">
        <v>0</v>
      </c>
      <c r="AG51" s="1"/>
      <c r="AH51" s="51">
        <v>0</v>
      </c>
      <c r="AI51" s="1"/>
      <c r="AJ51" s="28">
        <v>0</v>
      </c>
      <c r="AK51" s="42"/>
      <c r="AL51" s="52">
        <v>0</v>
      </c>
      <c r="AM51" s="1"/>
      <c r="AN51" s="28">
        <v>0</v>
      </c>
      <c r="AO51" s="42"/>
      <c r="AP51" s="52">
        <v>0</v>
      </c>
      <c r="AQ51" s="1"/>
      <c r="AR51" s="28">
        <v>0</v>
      </c>
      <c r="AS51" s="42"/>
      <c r="AT51" s="52">
        <v>0</v>
      </c>
      <c r="AU51" s="1"/>
      <c r="AV51" s="51">
        <v>0</v>
      </c>
      <c r="AW51" s="1"/>
      <c r="AX51" s="28">
        <v>0</v>
      </c>
      <c r="AY51" s="42"/>
      <c r="AZ51" s="52">
        <v>0</v>
      </c>
    </row>
    <row r="52" spans="2:52">
      <c r="B52" s="8"/>
      <c r="C52" s="43" t="s">
        <v>36</v>
      </c>
      <c r="D52" s="21"/>
      <c r="E52" s="21"/>
      <c r="F52" s="27">
        <v>-32380</v>
      </c>
      <c r="G52" s="1"/>
      <c r="H52" s="28">
        <v>-40413</v>
      </c>
      <c r="I52" s="29"/>
      <c r="J52" s="30">
        <v>-72793</v>
      </c>
      <c r="K52" s="1"/>
      <c r="L52" s="28">
        <v>-46348</v>
      </c>
      <c r="M52" s="29"/>
      <c r="N52" s="30">
        <v>-119141</v>
      </c>
      <c r="O52" s="1"/>
      <c r="P52" s="28">
        <v>-54771</v>
      </c>
      <c r="Q52" s="29"/>
      <c r="R52" s="30">
        <v>-173912</v>
      </c>
      <c r="S52" s="1"/>
      <c r="T52" s="27">
        <v>-53366</v>
      </c>
      <c r="U52" s="1"/>
      <c r="V52" s="28">
        <v>-62089</v>
      </c>
      <c r="W52" s="29"/>
      <c r="X52" s="30">
        <v>-115456</v>
      </c>
      <c r="Y52" s="1"/>
      <c r="Z52" s="28">
        <v>-62615</v>
      </c>
      <c r="AA52" s="29"/>
      <c r="AB52" s="30">
        <v>-178071</v>
      </c>
      <c r="AC52" s="1"/>
      <c r="AD52" s="28">
        <v>-65679</v>
      </c>
      <c r="AE52" s="29"/>
      <c r="AF52" s="30">
        <v>-243749</v>
      </c>
      <c r="AG52" s="1"/>
      <c r="AH52" s="27">
        <v>-58003</v>
      </c>
      <c r="AI52" s="1"/>
      <c r="AJ52" s="28">
        <v>-73531</v>
      </c>
      <c r="AK52" s="29"/>
      <c r="AL52" s="30">
        <v>-131534</v>
      </c>
      <c r="AM52" s="1"/>
      <c r="AN52" s="28">
        <v>-76389</v>
      </c>
      <c r="AO52" s="29"/>
      <c r="AP52" s="30">
        <v>-207923</v>
      </c>
      <c r="AQ52" s="1"/>
      <c r="AR52" s="28">
        <v>-71632</v>
      </c>
      <c r="AS52" s="29"/>
      <c r="AT52" s="30">
        <v>-279555</v>
      </c>
      <c r="AU52" s="1"/>
      <c r="AV52" s="27">
        <v>-59894</v>
      </c>
      <c r="AW52" s="1"/>
      <c r="AX52" s="28">
        <v>-69640</v>
      </c>
      <c r="AY52" s="29"/>
      <c r="AZ52" s="30">
        <v>-129534</v>
      </c>
    </row>
    <row r="53" spans="2:52">
      <c r="B53" s="8"/>
      <c r="C53" s="41" t="s">
        <v>37</v>
      </c>
      <c r="D53" s="41"/>
      <c r="E53" s="41"/>
      <c r="F53" s="27">
        <v>264</v>
      </c>
      <c r="G53" s="1"/>
      <c r="H53" s="28">
        <v>211</v>
      </c>
      <c r="I53" s="29"/>
      <c r="J53" s="30">
        <v>474</v>
      </c>
      <c r="K53" s="1"/>
      <c r="L53" s="28">
        <v>260</v>
      </c>
      <c r="M53" s="29"/>
      <c r="N53" s="30">
        <v>735</v>
      </c>
      <c r="O53" s="1"/>
      <c r="P53" s="28">
        <v>151</v>
      </c>
      <c r="Q53" s="29"/>
      <c r="R53" s="30">
        <v>886</v>
      </c>
      <c r="S53" s="1"/>
      <c r="T53" s="27">
        <v>461</v>
      </c>
      <c r="U53" s="1"/>
      <c r="V53" s="28">
        <v>138</v>
      </c>
      <c r="W53" s="29"/>
      <c r="X53" s="30">
        <v>599</v>
      </c>
      <c r="Y53" s="1"/>
      <c r="Z53" s="28">
        <v>320</v>
      </c>
      <c r="AA53" s="29"/>
      <c r="AB53" s="30">
        <v>921</v>
      </c>
      <c r="AC53" s="1"/>
      <c r="AD53" s="28">
        <v>803</v>
      </c>
      <c r="AE53" s="29"/>
      <c r="AF53" s="30">
        <v>1723</v>
      </c>
      <c r="AG53" s="1"/>
      <c r="AH53" s="27">
        <v>947</v>
      </c>
      <c r="AI53" s="1"/>
      <c r="AJ53" s="28">
        <v>1067</v>
      </c>
      <c r="AK53" s="29"/>
      <c r="AL53" s="30">
        <v>2014</v>
      </c>
      <c r="AM53" s="1"/>
      <c r="AN53" s="28">
        <v>983</v>
      </c>
      <c r="AO53" s="29"/>
      <c r="AP53" s="30">
        <v>2998</v>
      </c>
      <c r="AQ53" s="1"/>
      <c r="AR53" s="28">
        <v>2494</v>
      </c>
      <c r="AS53" s="29"/>
      <c r="AT53" s="30">
        <v>5492</v>
      </c>
      <c r="AU53" s="1"/>
      <c r="AV53" s="27">
        <v>2718</v>
      </c>
      <c r="AW53" s="1"/>
      <c r="AX53" s="28">
        <v>2192</v>
      </c>
      <c r="AY53" s="29"/>
      <c r="AZ53" s="30">
        <v>4907</v>
      </c>
    </row>
    <row r="54" spans="2:52">
      <c r="B54" s="8"/>
      <c r="C54" s="16"/>
      <c r="D54" s="21" t="s">
        <v>38</v>
      </c>
      <c r="E54" s="16"/>
      <c r="F54" s="34">
        <f>SUM(F49:F53)</f>
        <v>14702</v>
      </c>
      <c r="G54" s="1"/>
      <c r="H54" s="36">
        <f>SUM(H49:H53)</f>
        <v>2748</v>
      </c>
      <c r="I54" s="37"/>
      <c r="J54" s="38">
        <f>SUM(J49:J53)</f>
        <v>17450</v>
      </c>
      <c r="K54" s="1"/>
      <c r="L54" s="36">
        <f>SUM(L49:L53)</f>
        <v>-2144</v>
      </c>
      <c r="M54" s="37"/>
      <c r="N54" s="38">
        <f>SUM(N49:N53)</f>
        <v>15307</v>
      </c>
      <c r="O54" s="1"/>
      <c r="P54" s="36">
        <f>SUM(P49:P53)</f>
        <v>-12041</v>
      </c>
      <c r="Q54" s="37"/>
      <c r="R54" s="38">
        <f>SUM(R49:R53)</f>
        <v>3267</v>
      </c>
      <c r="S54" s="37"/>
      <c r="T54" s="34">
        <f>SUM(T49:T53)</f>
        <v>-3977</v>
      </c>
      <c r="U54" s="1"/>
      <c r="V54" s="36">
        <f>SUM(V49:V53)</f>
        <v>-17999</v>
      </c>
      <c r="W54" s="37"/>
      <c r="X54" s="38">
        <f>SUM(X49:X53)</f>
        <v>-21977</v>
      </c>
      <c r="Y54" s="1"/>
      <c r="Z54" s="36">
        <f>SUM(Z49:Z53)</f>
        <v>-17077</v>
      </c>
      <c r="AA54" s="37"/>
      <c r="AB54" s="38">
        <f>SUM(AB49:AB53)</f>
        <v>-39052</v>
      </c>
      <c r="AC54" s="1"/>
      <c r="AD54" s="36">
        <f>SUM(AD49:AD53)</f>
        <v>-23552</v>
      </c>
      <c r="AE54" s="37"/>
      <c r="AF54" s="38">
        <f>SUM(AF49:AF53)</f>
        <v>-62604</v>
      </c>
      <c r="AG54" s="37"/>
      <c r="AH54" s="34">
        <f>SUM(AH49:AH53)</f>
        <v>-9879</v>
      </c>
      <c r="AI54" s="1"/>
      <c r="AJ54" s="36">
        <f>SUM(AJ49:AJ53)</f>
        <v>-25623</v>
      </c>
      <c r="AK54" s="37"/>
      <c r="AL54" s="38">
        <f>SUM(AL49:AL53)</f>
        <v>-35502</v>
      </c>
      <c r="AM54" s="1"/>
      <c r="AN54" s="36">
        <f>SUM(AN49:AN53)</f>
        <v>-24039</v>
      </c>
      <c r="AO54" s="37"/>
      <c r="AP54" s="38">
        <f>SUM(AP49:AP53)</f>
        <v>-59540</v>
      </c>
      <c r="AQ54" s="1"/>
      <c r="AR54" s="36">
        <f>SUM(AR49:AR53)</f>
        <v>-23699</v>
      </c>
      <c r="AS54" s="37"/>
      <c r="AT54" s="38">
        <f>SUM(AT49:AT53)</f>
        <v>-83239</v>
      </c>
      <c r="AU54" s="37"/>
      <c r="AV54" s="34">
        <f>SUM(AV49:AV53)</f>
        <v>-14388</v>
      </c>
      <c r="AW54" s="1"/>
      <c r="AX54" s="36">
        <f>SUM(AX49:AX53)</f>
        <v>-18386</v>
      </c>
      <c r="AY54" s="37"/>
      <c r="AZ54" s="38">
        <f>SUM(AZ49:AZ53)</f>
        <v>-32775</v>
      </c>
    </row>
    <row r="55" spans="2:52">
      <c r="B55" s="8"/>
      <c r="C55" s="16"/>
      <c r="D55" s="16"/>
      <c r="E55" s="16"/>
      <c r="F55" s="47"/>
      <c r="G55" s="1"/>
      <c r="H55" s="48"/>
      <c r="I55" s="37"/>
      <c r="J55" s="49"/>
      <c r="K55" s="1"/>
      <c r="L55" s="48"/>
      <c r="M55" s="37"/>
      <c r="N55" s="49"/>
      <c r="O55" s="1"/>
      <c r="P55" s="48"/>
      <c r="Q55" s="37"/>
      <c r="R55" s="49"/>
      <c r="S55" s="37"/>
      <c r="T55" s="47"/>
      <c r="U55" s="1"/>
      <c r="V55" s="48"/>
      <c r="W55" s="37"/>
      <c r="X55" s="49"/>
      <c r="Y55" s="1"/>
      <c r="Z55" s="48"/>
      <c r="AA55" s="37"/>
      <c r="AB55" s="49"/>
      <c r="AC55" s="1"/>
      <c r="AD55" s="48"/>
      <c r="AE55" s="37"/>
      <c r="AF55" s="49"/>
      <c r="AG55" s="37"/>
      <c r="AH55" s="47"/>
      <c r="AI55" s="1"/>
      <c r="AJ55" s="48"/>
      <c r="AK55" s="37"/>
      <c r="AL55" s="49"/>
      <c r="AM55" s="1"/>
      <c r="AN55" s="48"/>
      <c r="AO55" s="37"/>
      <c r="AP55" s="49"/>
      <c r="AQ55" s="1"/>
      <c r="AR55" s="48"/>
      <c r="AS55" s="37"/>
      <c r="AT55" s="49"/>
      <c r="AU55" s="37"/>
      <c r="AV55" s="47"/>
      <c r="AW55" s="1"/>
      <c r="AX55" s="48"/>
      <c r="AY55" s="37"/>
      <c r="AZ55" s="49"/>
    </row>
    <row r="56" spans="2:52">
      <c r="B56" s="53" t="s">
        <v>39</v>
      </c>
      <c r="C56" s="16"/>
      <c r="D56" s="16"/>
      <c r="E56" s="16"/>
      <c r="F56" s="47">
        <f>F47+F54</f>
        <v>109496</v>
      </c>
      <c r="G56" s="1"/>
      <c r="H56" s="48">
        <f>H47+H54</f>
        <v>66025</v>
      </c>
      <c r="I56" s="37"/>
      <c r="J56" s="49">
        <f>J47+J54</f>
        <v>175521</v>
      </c>
      <c r="K56" s="1"/>
      <c r="L56" s="48">
        <f>L47+L54</f>
        <v>-12726</v>
      </c>
      <c r="M56" s="37"/>
      <c r="N56" s="49">
        <f>N47+N54</f>
        <v>162796</v>
      </c>
      <c r="O56" s="1"/>
      <c r="P56" s="48">
        <f>P47+P54</f>
        <v>-37948</v>
      </c>
      <c r="Q56" s="37"/>
      <c r="R56" s="49">
        <f>R47+R54</f>
        <v>124848</v>
      </c>
      <c r="S56" s="37"/>
      <c r="T56" s="47">
        <f>T47+T54</f>
        <v>24592</v>
      </c>
      <c r="U56" s="1"/>
      <c r="V56" s="48">
        <f>V47+V54</f>
        <v>15289</v>
      </c>
      <c r="W56" s="37"/>
      <c r="X56" s="49">
        <f>X47+X54</f>
        <v>39881</v>
      </c>
      <c r="Y56" s="1"/>
      <c r="Z56" s="48">
        <f>Z47+Z54</f>
        <v>30760</v>
      </c>
      <c r="AA56" s="37"/>
      <c r="AB56" s="49">
        <f>AB47+AB54</f>
        <v>70642</v>
      </c>
      <c r="AC56" s="1"/>
      <c r="AD56" s="48">
        <f>AD47+AD54</f>
        <v>-547712</v>
      </c>
      <c r="AE56" s="37"/>
      <c r="AF56" s="49">
        <f>AF47+AF54</f>
        <v>-477070</v>
      </c>
      <c r="AG56" s="37"/>
      <c r="AH56" s="47">
        <f>AH47+AH54</f>
        <v>57532</v>
      </c>
      <c r="AI56" s="1"/>
      <c r="AJ56" s="48">
        <f>AJ47+AJ54</f>
        <v>13256</v>
      </c>
      <c r="AK56" s="37"/>
      <c r="AL56" s="49">
        <f>AL47+AL54</f>
        <v>70788</v>
      </c>
      <c r="AM56" s="1"/>
      <c r="AN56" s="48">
        <f>AN47+AN54</f>
        <v>-103597</v>
      </c>
      <c r="AO56" s="37"/>
      <c r="AP56" s="49">
        <f>AP47+AP54</f>
        <v>-32808</v>
      </c>
      <c r="AQ56" s="1"/>
      <c r="AR56" s="48">
        <f>AR47+AR54</f>
        <v>13068</v>
      </c>
      <c r="AS56" s="37"/>
      <c r="AT56" s="49">
        <f>AT47+AT54</f>
        <v>-19740</v>
      </c>
      <c r="AU56" s="37"/>
      <c r="AV56" s="47">
        <f>AV47+AV54</f>
        <v>20298</v>
      </c>
      <c r="AW56" s="1"/>
      <c r="AX56" s="48">
        <f>AX47+AX54</f>
        <v>21300</v>
      </c>
      <c r="AY56" s="37"/>
      <c r="AZ56" s="49">
        <f>AZ47+AZ54</f>
        <v>41597</v>
      </c>
    </row>
    <row r="57" spans="2:52">
      <c r="B57" s="8"/>
      <c r="C57" s="43" t="s">
        <v>40</v>
      </c>
      <c r="D57" s="43"/>
      <c r="E57" s="43"/>
      <c r="F57" s="54">
        <v>37770</v>
      </c>
      <c r="G57" s="1"/>
      <c r="H57" s="55">
        <v>26662</v>
      </c>
      <c r="I57" s="29"/>
      <c r="J57" s="56">
        <v>64432</v>
      </c>
      <c r="K57" s="1"/>
      <c r="L57" s="55">
        <v>-3109</v>
      </c>
      <c r="M57" s="29"/>
      <c r="N57" s="56">
        <v>61324</v>
      </c>
      <c r="O57" s="1"/>
      <c r="P57" s="55">
        <v>-8133</v>
      </c>
      <c r="Q57" s="29"/>
      <c r="R57" s="56">
        <v>53192</v>
      </c>
      <c r="S57" s="1"/>
      <c r="T57" s="54">
        <v>12988</v>
      </c>
      <c r="U57" s="1"/>
      <c r="V57" s="55">
        <v>15266</v>
      </c>
      <c r="W57" s="29"/>
      <c r="X57" s="56">
        <v>28254</v>
      </c>
      <c r="Y57" s="1"/>
      <c r="Z57" s="55">
        <v>26444</v>
      </c>
      <c r="AA57" s="29"/>
      <c r="AB57" s="56">
        <v>54698</v>
      </c>
      <c r="AC57" s="1"/>
      <c r="AD57" s="55">
        <v>-44481</v>
      </c>
      <c r="AE57" s="29"/>
      <c r="AF57" s="56">
        <v>10217</v>
      </c>
      <c r="AG57" s="1"/>
      <c r="AH57" s="54">
        <v>19397</v>
      </c>
      <c r="AI57" s="1"/>
      <c r="AJ57" s="55">
        <v>6493</v>
      </c>
      <c r="AK57" s="29"/>
      <c r="AL57" s="56">
        <v>25891</v>
      </c>
      <c r="AM57" s="1"/>
      <c r="AN57" s="55">
        <v>-25058</v>
      </c>
      <c r="AO57" s="29"/>
      <c r="AP57" s="56">
        <v>834</v>
      </c>
      <c r="AQ57" s="1"/>
      <c r="AR57" s="55">
        <v>5907</v>
      </c>
      <c r="AS57" s="29"/>
      <c r="AT57" s="56">
        <v>6741</v>
      </c>
      <c r="AU57" s="1"/>
      <c r="AV57" s="54">
        <v>8334</v>
      </c>
      <c r="AW57" s="1"/>
      <c r="AX57" s="55">
        <v>3514</v>
      </c>
      <c r="AY57" s="29"/>
      <c r="AZ57" s="56">
        <v>11847</v>
      </c>
    </row>
    <row r="58" spans="2:52">
      <c r="B58" s="53" t="s">
        <v>41</v>
      </c>
      <c r="C58" s="41"/>
      <c r="D58" s="41"/>
      <c r="E58" s="41"/>
      <c r="F58" s="47">
        <f>F56-F57</f>
        <v>71726</v>
      </c>
      <c r="G58" s="1"/>
      <c r="H58" s="48">
        <f>H56-H57</f>
        <v>39363</v>
      </c>
      <c r="I58" s="37"/>
      <c r="J58" s="49">
        <f>J56-J57</f>
        <v>111089</v>
      </c>
      <c r="K58" s="1"/>
      <c r="L58" s="48">
        <f>L56-L57</f>
        <v>-9617</v>
      </c>
      <c r="M58" s="37"/>
      <c r="N58" s="49">
        <f>N56-N57</f>
        <v>101472</v>
      </c>
      <c r="O58" s="1"/>
      <c r="P58" s="48">
        <f>P56-P57</f>
        <v>-29815</v>
      </c>
      <c r="Q58" s="37"/>
      <c r="R58" s="49">
        <f>R56-R57</f>
        <v>71656</v>
      </c>
      <c r="S58" s="37"/>
      <c r="T58" s="47">
        <f>T56-T57</f>
        <v>11604</v>
      </c>
      <c r="U58" s="1"/>
      <c r="V58" s="48">
        <f>V56-V57</f>
        <v>23</v>
      </c>
      <c r="W58" s="37"/>
      <c r="X58" s="49">
        <f>X56-X57</f>
        <v>11627</v>
      </c>
      <c r="Y58" s="1"/>
      <c r="Z58" s="48">
        <f>Z56-Z57</f>
        <v>4316</v>
      </c>
      <c r="AA58" s="37"/>
      <c r="AB58" s="49">
        <f>AB56-AB57</f>
        <v>15944</v>
      </c>
      <c r="AC58" s="1"/>
      <c r="AD58" s="48">
        <f>AD56-AD57</f>
        <v>-503231</v>
      </c>
      <c r="AE58" s="37"/>
      <c r="AF58" s="49">
        <f>AF56-AF57</f>
        <v>-487287</v>
      </c>
      <c r="AG58" s="37"/>
      <c r="AH58" s="47">
        <f>AH56-AH57</f>
        <v>38135</v>
      </c>
      <c r="AI58" s="1"/>
      <c r="AJ58" s="48">
        <f>AJ56-AJ57</f>
        <v>6763</v>
      </c>
      <c r="AK58" s="37"/>
      <c r="AL58" s="49">
        <f>AL56-AL57</f>
        <v>44897</v>
      </c>
      <c r="AM58" s="1"/>
      <c r="AN58" s="48">
        <f>AN56-AN57</f>
        <v>-78539</v>
      </c>
      <c r="AO58" s="37"/>
      <c r="AP58" s="49">
        <f>AP56-AP57</f>
        <v>-33642</v>
      </c>
      <c r="AQ58" s="1"/>
      <c r="AR58" s="48">
        <f>AR56-AR57</f>
        <v>7161</v>
      </c>
      <c r="AS58" s="37"/>
      <c r="AT58" s="49">
        <f>AT56-AT57</f>
        <v>-26481</v>
      </c>
      <c r="AU58" s="37"/>
      <c r="AV58" s="47">
        <f>AV56-AV57</f>
        <v>11964</v>
      </c>
      <c r="AW58" s="1"/>
      <c r="AX58" s="48">
        <f>AX56-AX57</f>
        <v>17786</v>
      </c>
      <c r="AY58" s="37"/>
      <c r="AZ58" s="49">
        <f>AZ56-AZ57</f>
        <v>29750</v>
      </c>
    </row>
    <row r="59" spans="2:52">
      <c r="B59" s="53"/>
      <c r="C59" s="21" t="s">
        <v>42</v>
      </c>
      <c r="D59" s="21"/>
      <c r="E59" s="41"/>
      <c r="F59" s="54">
        <v>10811</v>
      </c>
      <c r="G59" s="1"/>
      <c r="H59" s="55">
        <v>4653</v>
      </c>
      <c r="I59" s="29"/>
      <c r="J59" s="56">
        <v>15464</v>
      </c>
      <c r="K59" s="1"/>
      <c r="L59" s="55">
        <v>-1400</v>
      </c>
      <c r="M59" s="29"/>
      <c r="N59" s="56">
        <v>14064</v>
      </c>
      <c r="O59" s="1"/>
      <c r="P59" s="55">
        <v>-4088</v>
      </c>
      <c r="Q59" s="29"/>
      <c r="R59" s="56">
        <v>9975</v>
      </c>
      <c r="S59" s="1"/>
      <c r="T59" s="54">
        <v>3476</v>
      </c>
      <c r="U59" s="1"/>
      <c r="V59" s="55">
        <v>1701</v>
      </c>
      <c r="W59" s="29"/>
      <c r="X59" s="56">
        <v>5176</v>
      </c>
      <c r="Y59" s="1"/>
      <c r="Z59" s="55">
        <v>4776</v>
      </c>
      <c r="AA59" s="29"/>
      <c r="AB59" s="56">
        <v>9953</v>
      </c>
      <c r="AC59" s="1"/>
      <c r="AD59" s="55">
        <v>2769</v>
      </c>
      <c r="AE59" s="29"/>
      <c r="AF59" s="56">
        <v>12722</v>
      </c>
      <c r="AG59" s="1"/>
      <c r="AH59" s="54">
        <v>8866</v>
      </c>
      <c r="AI59" s="1"/>
      <c r="AJ59" s="55">
        <v>3862</v>
      </c>
      <c r="AK59" s="29"/>
      <c r="AL59" s="56">
        <v>12726</v>
      </c>
      <c r="AM59" s="1"/>
      <c r="AN59" s="55">
        <v>-12801</v>
      </c>
      <c r="AO59" s="29"/>
      <c r="AP59" s="56">
        <v>-75</v>
      </c>
      <c r="AQ59" s="1"/>
      <c r="AR59" s="55">
        <v>1298</v>
      </c>
      <c r="AS59" s="29"/>
      <c r="AT59" s="56">
        <v>1224</v>
      </c>
      <c r="AU59" s="1"/>
      <c r="AV59" s="54">
        <v>4494</v>
      </c>
      <c r="AW59" s="1"/>
      <c r="AX59" s="55">
        <v>6215</v>
      </c>
      <c r="AY59" s="29"/>
      <c r="AZ59" s="56">
        <v>10708</v>
      </c>
    </row>
    <row r="60" spans="2:52">
      <c r="B60" s="53" t="s">
        <v>43</v>
      </c>
      <c r="C60" s="16"/>
      <c r="D60" s="16"/>
      <c r="E60" s="16"/>
      <c r="F60" s="47">
        <f>F58-F59</f>
        <v>60915</v>
      </c>
      <c r="G60" s="1"/>
      <c r="H60" s="48">
        <f>H58-H59</f>
        <v>34710</v>
      </c>
      <c r="I60" s="37"/>
      <c r="J60" s="49">
        <f>J58-J59</f>
        <v>95625</v>
      </c>
      <c r="K60" s="1"/>
      <c r="L60" s="48">
        <f>L58-L59</f>
        <v>-8217</v>
      </c>
      <c r="M60" s="37"/>
      <c r="N60" s="49">
        <f>N58-N59</f>
        <v>87408</v>
      </c>
      <c r="O60" s="1"/>
      <c r="P60" s="48">
        <f>P58-P59</f>
        <v>-25727</v>
      </c>
      <c r="Q60" s="37"/>
      <c r="R60" s="49">
        <f>R58-R59</f>
        <v>61681</v>
      </c>
      <c r="S60" s="37"/>
      <c r="T60" s="47">
        <f>T58-T59</f>
        <v>8128</v>
      </c>
      <c r="U60" s="1"/>
      <c r="V60" s="48">
        <f>V58-V59</f>
        <v>-1678</v>
      </c>
      <c r="W60" s="37"/>
      <c r="X60" s="49">
        <f>X58-X59</f>
        <v>6451</v>
      </c>
      <c r="Y60" s="1"/>
      <c r="Z60" s="48">
        <f>Z58-Z59</f>
        <v>-460</v>
      </c>
      <c r="AA60" s="37"/>
      <c r="AB60" s="49">
        <f>AB58-AB59</f>
        <v>5991</v>
      </c>
      <c r="AC60" s="1"/>
      <c r="AD60" s="48">
        <f>AD58-AD59</f>
        <v>-506000</v>
      </c>
      <c r="AE60" s="37"/>
      <c r="AF60" s="49">
        <f>AF58-AF59</f>
        <v>-500009</v>
      </c>
      <c r="AG60" s="37"/>
      <c r="AH60" s="47">
        <f>AH58-AH59</f>
        <v>29269</v>
      </c>
      <c r="AI60" s="1"/>
      <c r="AJ60" s="48">
        <f>AJ58-AJ59</f>
        <v>2901</v>
      </c>
      <c r="AK60" s="37"/>
      <c r="AL60" s="49">
        <f>AL58-AL59</f>
        <v>32171</v>
      </c>
      <c r="AM60" s="1"/>
      <c r="AN60" s="48">
        <f>AN58-AN59</f>
        <v>-65738</v>
      </c>
      <c r="AO60" s="37"/>
      <c r="AP60" s="49">
        <f>AP58-AP59</f>
        <v>-33567</v>
      </c>
      <c r="AQ60" s="1"/>
      <c r="AR60" s="48">
        <f>AR58-AR59</f>
        <v>5863</v>
      </c>
      <c r="AS60" s="37"/>
      <c r="AT60" s="49">
        <f>AT58-AT59</f>
        <v>-27705</v>
      </c>
      <c r="AU60" s="37"/>
      <c r="AV60" s="47">
        <f>AV58-AV59</f>
        <v>7470</v>
      </c>
      <c r="AW60" s="1"/>
      <c r="AX60" s="48">
        <f>AX58-AX59</f>
        <v>11571</v>
      </c>
      <c r="AY60" s="37"/>
      <c r="AZ60" s="49">
        <f>AZ58-AZ59</f>
        <v>19042</v>
      </c>
    </row>
    <row r="61" spans="2:52">
      <c r="B61" s="43"/>
      <c r="C61" s="43" t="s">
        <v>44</v>
      </c>
      <c r="D61" s="43"/>
      <c r="E61" s="43"/>
      <c r="F61" s="27">
        <v>17306</v>
      </c>
      <c r="G61" s="1"/>
      <c r="H61" s="55">
        <v>17306</v>
      </c>
      <c r="I61" s="29"/>
      <c r="J61" s="30">
        <v>34613</v>
      </c>
      <c r="K61" s="1"/>
      <c r="L61" s="55">
        <v>17306</v>
      </c>
      <c r="M61" s="29"/>
      <c r="N61" s="30">
        <v>51919</v>
      </c>
      <c r="O61" s="1"/>
      <c r="P61" s="55">
        <v>17306</v>
      </c>
      <c r="Q61" s="29"/>
      <c r="R61" s="30">
        <v>69225</v>
      </c>
      <c r="S61" s="1"/>
      <c r="T61" s="27">
        <v>17306</v>
      </c>
      <c r="U61" s="1"/>
      <c r="V61" s="55">
        <v>17306</v>
      </c>
      <c r="W61" s="29"/>
      <c r="X61" s="30">
        <v>34613</v>
      </c>
      <c r="Y61" s="1"/>
      <c r="Z61" s="55">
        <v>17306</v>
      </c>
      <c r="AA61" s="29"/>
      <c r="AB61" s="30">
        <v>51919</v>
      </c>
      <c r="AC61" s="1"/>
      <c r="AD61" s="55">
        <v>17306</v>
      </c>
      <c r="AE61" s="29"/>
      <c r="AF61" s="30">
        <v>69225</v>
      </c>
      <c r="AG61" s="1"/>
      <c r="AH61" s="27">
        <v>17306</v>
      </c>
      <c r="AI61" s="1"/>
      <c r="AJ61" s="55">
        <v>17306</v>
      </c>
      <c r="AK61" s="29"/>
      <c r="AL61" s="30">
        <v>34613</v>
      </c>
      <c r="AM61" s="1"/>
      <c r="AN61" s="55">
        <v>17306</v>
      </c>
      <c r="AO61" s="29"/>
      <c r="AP61" s="30">
        <v>51919</v>
      </c>
      <c r="AQ61" s="1"/>
      <c r="AR61" s="55">
        <v>17306</v>
      </c>
      <c r="AS61" s="29"/>
      <c r="AT61" s="30">
        <v>69225</v>
      </c>
      <c r="AU61" s="1"/>
      <c r="AV61" s="27">
        <v>17306</v>
      </c>
      <c r="AW61" s="1"/>
      <c r="AX61" s="55">
        <v>17306</v>
      </c>
      <c r="AY61" s="29"/>
      <c r="AZ61" s="30">
        <v>34613</v>
      </c>
    </row>
    <row r="62" spans="2:52" ht="13.5" thickBot="1">
      <c r="B62" s="57" t="s">
        <v>45</v>
      </c>
      <c r="C62" s="46"/>
      <c r="D62" s="46"/>
      <c r="E62" s="46"/>
      <c r="F62" s="58">
        <f>F60-F61</f>
        <v>43609</v>
      </c>
      <c r="G62" s="24"/>
      <c r="H62" s="59">
        <f>H60-H61</f>
        <v>17404</v>
      </c>
      <c r="I62" s="60"/>
      <c r="J62" s="61">
        <f>J60-J61</f>
        <v>61012</v>
      </c>
      <c r="K62" s="24"/>
      <c r="L62" s="59">
        <f>L60-L61</f>
        <v>-25523</v>
      </c>
      <c r="M62" s="60"/>
      <c r="N62" s="61">
        <f>N60-N61</f>
        <v>35489</v>
      </c>
      <c r="O62" s="24"/>
      <c r="P62" s="59">
        <f>P60-P61</f>
        <v>-43033</v>
      </c>
      <c r="Q62" s="60"/>
      <c r="R62" s="61">
        <f>R60-R61</f>
        <v>-7544</v>
      </c>
      <c r="S62" s="60"/>
      <c r="T62" s="58">
        <f>T60-T61</f>
        <v>-9178</v>
      </c>
      <c r="U62" s="24"/>
      <c r="V62" s="59">
        <f>V60-V61</f>
        <v>-18984</v>
      </c>
      <c r="W62" s="60"/>
      <c r="X62" s="61">
        <f>X60-X61</f>
        <v>-28162</v>
      </c>
      <c r="Y62" s="24"/>
      <c r="Z62" s="59">
        <f>Z60-Z61</f>
        <v>-17766</v>
      </c>
      <c r="AA62" s="60"/>
      <c r="AB62" s="61">
        <f>AB60-AB61</f>
        <v>-45928</v>
      </c>
      <c r="AC62" s="24"/>
      <c r="AD62" s="59">
        <f>AD60-AD61</f>
        <v>-523306</v>
      </c>
      <c r="AE62" s="60"/>
      <c r="AF62" s="61">
        <f>AF60-AF61</f>
        <v>-569234</v>
      </c>
      <c r="AG62" s="60"/>
      <c r="AH62" s="58">
        <f>AH60-AH61</f>
        <v>11963</v>
      </c>
      <c r="AI62" s="24"/>
      <c r="AJ62" s="59">
        <f>AJ60-AJ61</f>
        <v>-14405</v>
      </c>
      <c r="AK62" s="60"/>
      <c r="AL62" s="61">
        <f>AL60-AL61</f>
        <v>-2442</v>
      </c>
      <c r="AM62" s="24"/>
      <c r="AN62" s="59">
        <f>AN60-AN61</f>
        <v>-83044</v>
      </c>
      <c r="AO62" s="60"/>
      <c r="AP62" s="61">
        <f>AP60-AP61</f>
        <v>-85486</v>
      </c>
      <c r="AQ62" s="24"/>
      <c r="AR62" s="59">
        <f>AR60-AR61</f>
        <v>-11443</v>
      </c>
      <c r="AS62" s="60"/>
      <c r="AT62" s="61">
        <f>AT60-AT61</f>
        <v>-96930</v>
      </c>
      <c r="AU62" s="60"/>
      <c r="AV62" s="58">
        <f>AV60-AV61</f>
        <v>-9836</v>
      </c>
      <c r="AW62" s="24"/>
      <c r="AX62" s="59">
        <f>AX60-AX61</f>
        <v>-5735</v>
      </c>
      <c r="AY62" s="60"/>
      <c r="AZ62" s="61">
        <f>AZ60-AZ61</f>
        <v>-15571</v>
      </c>
    </row>
    <row r="63" spans="2:52" ht="13.5" thickTop="1">
      <c r="B63" s="39"/>
      <c r="C63" s="16"/>
      <c r="D63" s="16"/>
      <c r="E63" s="16"/>
      <c r="F63" s="27"/>
      <c r="G63" s="1"/>
      <c r="H63" s="18"/>
      <c r="I63" s="29"/>
      <c r="J63" s="30"/>
      <c r="K63" s="1"/>
      <c r="L63" s="18"/>
      <c r="M63" s="29"/>
      <c r="N63" s="30"/>
      <c r="O63" s="1"/>
      <c r="P63" s="18"/>
      <c r="Q63" s="29"/>
      <c r="R63" s="30"/>
      <c r="S63" s="1"/>
      <c r="T63" s="27"/>
      <c r="U63" s="1"/>
      <c r="V63" s="18"/>
      <c r="W63" s="29"/>
      <c r="X63" s="30"/>
      <c r="Y63" s="1"/>
      <c r="Z63" s="18"/>
      <c r="AA63" s="29"/>
      <c r="AB63" s="30"/>
      <c r="AC63" s="1"/>
      <c r="AD63" s="18"/>
      <c r="AE63" s="29"/>
      <c r="AF63" s="30"/>
      <c r="AG63" s="1"/>
      <c r="AH63" s="27"/>
      <c r="AI63" s="1"/>
      <c r="AJ63" s="18"/>
      <c r="AK63" s="29"/>
      <c r="AL63" s="30"/>
      <c r="AM63" s="1"/>
      <c r="AN63" s="18"/>
      <c r="AO63" s="29"/>
      <c r="AP63" s="30"/>
      <c r="AQ63" s="1"/>
      <c r="AR63" s="18"/>
      <c r="AS63" s="29"/>
      <c r="AT63" s="30"/>
      <c r="AU63" s="1"/>
      <c r="AV63" s="27"/>
      <c r="AW63" s="1"/>
      <c r="AX63" s="18"/>
      <c r="AY63" s="29"/>
      <c r="AZ63" s="30"/>
    </row>
    <row r="64" spans="2:52">
      <c r="B64" s="53" t="s">
        <v>46</v>
      </c>
      <c r="C64" s="16"/>
      <c r="D64" s="16"/>
      <c r="E64" s="16"/>
      <c r="F64" s="27">
        <v>114714</v>
      </c>
      <c r="G64" s="1"/>
      <c r="H64" s="18">
        <v>114503</v>
      </c>
      <c r="I64" s="29"/>
      <c r="J64" s="30">
        <v>114608</v>
      </c>
      <c r="K64" s="1"/>
      <c r="L64" s="18">
        <v>113934</v>
      </c>
      <c r="M64" s="29"/>
      <c r="N64" s="30">
        <v>114381</v>
      </c>
      <c r="O64" s="1"/>
      <c r="P64" s="18">
        <v>113013</v>
      </c>
      <c r="Q64" s="29"/>
      <c r="R64" s="30">
        <v>114036</v>
      </c>
      <c r="S64" s="1"/>
      <c r="T64" s="27">
        <v>112641</v>
      </c>
      <c r="U64" s="1"/>
      <c r="V64" s="18">
        <v>112625</v>
      </c>
      <c r="W64" s="29"/>
      <c r="X64" s="30">
        <v>112633</v>
      </c>
      <c r="Y64" s="1"/>
      <c r="Z64" s="18">
        <v>112844</v>
      </c>
      <c r="AA64" s="29"/>
      <c r="AB64" s="30">
        <v>112704</v>
      </c>
      <c r="AC64" s="1"/>
      <c r="AD64" s="18">
        <v>112886</v>
      </c>
      <c r="AE64" s="29"/>
      <c r="AF64" s="30">
        <v>112750</v>
      </c>
      <c r="AG64" s="1"/>
      <c r="AH64" s="27">
        <v>113009</v>
      </c>
      <c r="AI64" s="1"/>
      <c r="AJ64" s="18">
        <v>113527</v>
      </c>
      <c r="AK64" s="29"/>
      <c r="AL64" s="30">
        <v>113268</v>
      </c>
      <c r="AM64" s="1"/>
      <c r="AN64" s="18">
        <v>114029</v>
      </c>
      <c r="AO64" s="29"/>
      <c r="AP64" s="30">
        <v>113523</v>
      </c>
      <c r="AQ64" s="1"/>
      <c r="AR64" s="18">
        <v>114282</v>
      </c>
      <c r="AS64" s="29"/>
      <c r="AT64" s="30">
        <v>113714</v>
      </c>
      <c r="AU64" s="1"/>
      <c r="AV64" s="27">
        <v>114582</v>
      </c>
      <c r="AW64" s="1"/>
      <c r="AX64" s="18">
        <v>115229</v>
      </c>
      <c r="AY64" s="29"/>
      <c r="AZ64" s="30">
        <v>114908</v>
      </c>
    </row>
    <row r="65" spans="2:52">
      <c r="B65" s="53" t="s">
        <v>47</v>
      </c>
      <c r="C65" s="21"/>
      <c r="D65" s="21"/>
      <c r="E65" s="21"/>
      <c r="F65" s="62">
        <v>0.38</v>
      </c>
      <c r="G65" s="1"/>
      <c r="H65" s="63">
        <v>0.15</v>
      </c>
      <c r="I65" s="64"/>
      <c r="J65" s="65">
        <v>0.53</v>
      </c>
      <c r="K65" s="1"/>
      <c r="L65" s="63">
        <v>-0.22</v>
      </c>
      <c r="M65" s="64"/>
      <c r="N65" s="65">
        <v>0.31</v>
      </c>
      <c r="O65" s="1"/>
      <c r="P65" s="63">
        <v>-0.38</v>
      </c>
      <c r="Q65" s="64"/>
      <c r="R65" s="65">
        <v>-7.0000000000000007E-2</v>
      </c>
      <c r="S65" s="1"/>
      <c r="T65" s="62">
        <v>-0.08</v>
      </c>
      <c r="U65" s="1"/>
      <c r="V65" s="63">
        <v>-0.17</v>
      </c>
      <c r="W65" s="64"/>
      <c r="X65" s="65">
        <v>-0.25</v>
      </c>
      <c r="Y65" s="1"/>
      <c r="Z65" s="63">
        <v>-0.16</v>
      </c>
      <c r="AA65" s="64"/>
      <c r="AB65" s="65">
        <v>-0.41</v>
      </c>
      <c r="AC65" s="1"/>
      <c r="AD65" s="63">
        <v>-4.6399999999999997</v>
      </c>
      <c r="AE65" s="64"/>
      <c r="AF65" s="65">
        <v>-5.05</v>
      </c>
      <c r="AG65" s="1"/>
      <c r="AH65" s="62">
        <v>0.11</v>
      </c>
      <c r="AI65" s="1"/>
      <c r="AJ65" s="63">
        <v>-0.13</v>
      </c>
      <c r="AK65" s="64"/>
      <c r="AL65" s="65">
        <v>-0.02</v>
      </c>
      <c r="AM65" s="1"/>
      <c r="AN65" s="63">
        <v>-0.73</v>
      </c>
      <c r="AO65" s="64"/>
      <c r="AP65" s="65">
        <v>-0.75</v>
      </c>
      <c r="AQ65" s="1"/>
      <c r="AR65" s="63">
        <v>-0.1</v>
      </c>
      <c r="AS65" s="64"/>
      <c r="AT65" s="65">
        <v>-0.85</v>
      </c>
      <c r="AU65" s="1"/>
      <c r="AV65" s="62">
        <v>-0.09</v>
      </c>
      <c r="AW65" s="1"/>
      <c r="AX65" s="63">
        <v>-0.05</v>
      </c>
      <c r="AY65" s="64"/>
      <c r="AZ65" s="65">
        <v>-0.14000000000000001</v>
      </c>
    </row>
    <row r="66" spans="2:52">
      <c r="B66" s="39"/>
      <c r="C66" s="21"/>
      <c r="D66" s="21"/>
      <c r="E66" s="21"/>
      <c r="F66" s="17"/>
      <c r="G66" s="1"/>
      <c r="H66" s="18"/>
      <c r="I66" s="1"/>
      <c r="J66" s="19"/>
      <c r="K66" s="1"/>
      <c r="L66" s="18"/>
      <c r="M66" s="1"/>
      <c r="N66" s="19"/>
      <c r="O66" s="1"/>
      <c r="P66" s="18"/>
      <c r="Q66" s="1"/>
      <c r="R66" s="19"/>
      <c r="S66" s="1"/>
      <c r="T66" s="17"/>
      <c r="U66" s="1"/>
      <c r="V66" s="18"/>
      <c r="W66" s="1"/>
      <c r="X66" s="19"/>
      <c r="Y66" s="1"/>
      <c r="Z66" s="18"/>
      <c r="AA66" s="1"/>
      <c r="AB66" s="19"/>
      <c r="AC66" s="1"/>
      <c r="AD66" s="18"/>
      <c r="AE66" s="1"/>
      <c r="AF66" s="19"/>
      <c r="AG66" s="1"/>
      <c r="AH66" s="17"/>
      <c r="AI66" s="1"/>
      <c r="AJ66" s="18"/>
      <c r="AK66" s="1"/>
      <c r="AL66" s="19"/>
      <c r="AM66" s="1"/>
      <c r="AN66" s="18"/>
      <c r="AO66" s="1"/>
      <c r="AP66" s="19"/>
      <c r="AQ66" s="1"/>
      <c r="AR66" s="18"/>
      <c r="AS66" s="1"/>
      <c r="AT66" s="19"/>
      <c r="AU66" s="1"/>
      <c r="AV66" s="17"/>
      <c r="AW66" s="1"/>
      <c r="AX66" s="18"/>
      <c r="AY66" s="1"/>
      <c r="AZ66" s="19"/>
    </row>
    <row r="67" spans="2:52">
      <c r="B67" s="53" t="s">
        <v>48</v>
      </c>
      <c r="C67" s="16"/>
      <c r="D67" s="16"/>
      <c r="E67" s="16"/>
      <c r="F67" s="27">
        <v>115877</v>
      </c>
      <c r="G67" s="1"/>
      <c r="H67" s="18">
        <v>115629</v>
      </c>
      <c r="I67" s="29"/>
      <c r="J67" s="30">
        <v>115748</v>
      </c>
      <c r="K67" s="1"/>
      <c r="L67" s="18">
        <v>113934</v>
      </c>
      <c r="M67" s="29"/>
      <c r="N67" s="30">
        <v>115325</v>
      </c>
      <c r="O67" s="1"/>
      <c r="P67" s="18">
        <v>113013</v>
      </c>
      <c r="Q67" s="29"/>
      <c r="R67" s="30">
        <v>114036</v>
      </c>
      <c r="S67" s="1"/>
      <c r="T67" s="27">
        <v>112641</v>
      </c>
      <c r="U67" s="1"/>
      <c r="V67" s="18">
        <v>112625</v>
      </c>
      <c r="W67" s="29"/>
      <c r="X67" s="30">
        <v>112633</v>
      </c>
      <c r="Y67" s="1"/>
      <c r="Z67" s="18">
        <v>112844</v>
      </c>
      <c r="AA67" s="29"/>
      <c r="AB67" s="30">
        <v>112704</v>
      </c>
      <c r="AC67" s="1"/>
      <c r="AD67" s="18">
        <v>112886</v>
      </c>
      <c r="AE67" s="29"/>
      <c r="AF67" s="30">
        <v>112750</v>
      </c>
      <c r="AG67" s="1"/>
      <c r="AH67" s="27">
        <v>117216</v>
      </c>
      <c r="AI67" s="1"/>
      <c r="AJ67" s="18">
        <v>113527</v>
      </c>
      <c r="AK67" s="29"/>
      <c r="AL67" s="30">
        <v>113268</v>
      </c>
      <c r="AM67" s="1"/>
      <c r="AN67" s="18">
        <v>114029</v>
      </c>
      <c r="AO67" s="29"/>
      <c r="AP67" s="30">
        <v>113523</v>
      </c>
      <c r="AQ67" s="1"/>
      <c r="AR67" s="18">
        <v>114282</v>
      </c>
      <c r="AS67" s="29"/>
      <c r="AT67" s="30">
        <v>113714</v>
      </c>
      <c r="AU67" s="1"/>
      <c r="AV67" s="27">
        <v>114582</v>
      </c>
      <c r="AW67" s="1"/>
      <c r="AX67" s="18">
        <v>115229</v>
      </c>
      <c r="AY67" s="29"/>
      <c r="AZ67" s="30">
        <v>114908</v>
      </c>
    </row>
    <row r="68" spans="2:52">
      <c r="B68" s="53" t="s">
        <v>49</v>
      </c>
      <c r="C68" s="21"/>
      <c r="D68" s="21"/>
      <c r="E68" s="21"/>
      <c r="F68" s="66">
        <v>0.37</v>
      </c>
      <c r="G68" s="1"/>
      <c r="H68" s="63">
        <v>0.15</v>
      </c>
      <c r="I68" s="67"/>
      <c r="J68" s="68">
        <v>0.52</v>
      </c>
      <c r="K68" s="1"/>
      <c r="L68" s="63">
        <v>-0.22</v>
      </c>
      <c r="M68" s="67"/>
      <c r="N68" s="68">
        <v>0.3</v>
      </c>
      <c r="O68" s="1"/>
      <c r="P68" s="63">
        <v>-0.38</v>
      </c>
      <c r="Q68" s="67"/>
      <c r="R68" s="68">
        <v>-7.0000000000000007E-2</v>
      </c>
      <c r="S68" s="1"/>
      <c r="T68" s="66">
        <v>-0.08</v>
      </c>
      <c r="U68" s="1"/>
      <c r="V68" s="63">
        <v>-0.17</v>
      </c>
      <c r="W68" s="67"/>
      <c r="X68" s="68">
        <v>-0.25</v>
      </c>
      <c r="Y68" s="1"/>
      <c r="Z68" s="63">
        <v>-0.16</v>
      </c>
      <c r="AA68" s="67"/>
      <c r="AB68" s="68">
        <v>-0.41</v>
      </c>
      <c r="AC68" s="1"/>
      <c r="AD68" s="63">
        <v>-4.6399999999999997</v>
      </c>
      <c r="AE68" s="67"/>
      <c r="AF68" s="68">
        <v>-5.0599999999999996</v>
      </c>
      <c r="AG68" s="1"/>
      <c r="AH68" s="66">
        <v>0.1</v>
      </c>
      <c r="AI68" s="1"/>
      <c r="AJ68" s="63">
        <v>-0.13</v>
      </c>
      <c r="AK68" s="67"/>
      <c r="AL68" s="68">
        <v>-0.03</v>
      </c>
      <c r="AM68" s="1"/>
      <c r="AN68" s="63">
        <v>-0.73</v>
      </c>
      <c r="AO68" s="67"/>
      <c r="AP68" s="68">
        <v>-0.75</v>
      </c>
      <c r="AQ68" s="1"/>
      <c r="AR68" s="63">
        <v>-0.1</v>
      </c>
      <c r="AS68" s="67"/>
      <c r="AT68" s="68">
        <v>-0.85</v>
      </c>
      <c r="AU68" s="1"/>
      <c r="AV68" s="66">
        <v>-0.09</v>
      </c>
      <c r="AW68" s="1"/>
      <c r="AX68" s="63">
        <v>-0.05</v>
      </c>
      <c r="AY68" s="67"/>
      <c r="AZ68" s="68">
        <v>-0.15</v>
      </c>
    </row>
    <row r="69" spans="2:52">
      <c r="B69" s="1"/>
      <c r="C69" s="21"/>
      <c r="D69" s="21"/>
      <c r="E69" s="21"/>
      <c r="F69" s="69"/>
      <c r="G69" s="1"/>
      <c r="H69" s="70"/>
      <c r="I69" s="71"/>
      <c r="J69" s="72"/>
      <c r="K69" s="1"/>
      <c r="L69" s="70"/>
      <c r="M69" s="71"/>
      <c r="N69" s="72"/>
      <c r="O69" s="1"/>
      <c r="P69" s="70"/>
      <c r="Q69" s="71"/>
      <c r="R69" s="72"/>
      <c r="S69" s="1"/>
      <c r="T69" s="69"/>
      <c r="U69" s="1"/>
      <c r="V69" s="70"/>
      <c r="W69" s="71"/>
      <c r="X69" s="72"/>
      <c r="Y69" s="1"/>
      <c r="Z69" s="70"/>
      <c r="AA69" s="71"/>
      <c r="AB69" s="72"/>
      <c r="AC69" s="1"/>
      <c r="AD69" s="70"/>
      <c r="AE69" s="71"/>
      <c r="AF69" s="72"/>
      <c r="AG69" s="1"/>
      <c r="AH69" s="69"/>
      <c r="AI69" s="1"/>
      <c r="AJ69" s="70"/>
      <c r="AK69" s="71"/>
      <c r="AL69" s="72"/>
      <c r="AM69" s="1"/>
      <c r="AN69" s="70"/>
      <c r="AO69" s="71"/>
      <c r="AP69" s="72"/>
      <c r="AQ69" s="1"/>
      <c r="AR69" s="70"/>
      <c r="AS69" s="71"/>
      <c r="AT69" s="72"/>
      <c r="AU69" s="1"/>
      <c r="AV69" s="69"/>
      <c r="AW69" s="1"/>
      <c r="AX69" s="70"/>
      <c r="AY69" s="71"/>
      <c r="AZ69" s="72"/>
    </row>
    <row r="70" spans="2:52">
      <c r="B70" s="1"/>
      <c r="C70" s="1"/>
      <c r="D70" s="1"/>
      <c r="E70" s="1"/>
      <c r="F70" s="1"/>
      <c r="G70" s="1"/>
      <c r="H70" s="2"/>
      <c r="I70" s="1"/>
      <c r="J70" s="1"/>
      <c r="K70" s="1"/>
      <c r="L70" s="2"/>
      <c r="M70" s="1"/>
      <c r="N70" s="1"/>
      <c r="O70" s="1"/>
      <c r="P70" s="2"/>
      <c r="Q70" s="1"/>
      <c r="R70" s="1"/>
      <c r="S70" s="1"/>
      <c r="T70" s="1"/>
      <c r="U70" s="1"/>
      <c r="V70" s="2"/>
      <c r="W70" s="1"/>
      <c r="X70" s="1"/>
      <c r="Y70" s="1"/>
      <c r="Z70" s="2"/>
      <c r="AA70" s="1"/>
      <c r="AB70" s="1"/>
      <c r="AC70" s="1"/>
      <c r="AD70" s="2"/>
      <c r="AE70" s="1"/>
      <c r="AF70" s="1"/>
      <c r="AG70" s="1"/>
      <c r="AH70" s="1"/>
      <c r="AI70" s="1"/>
      <c r="AJ70" s="2"/>
      <c r="AK70" s="1"/>
      <c r="AL70" s="1"/>
      <c r="AM70" s="1"/>
      <c r="AN70" s="2"/>
      <c r="AO70" s="1"/>
      <c r="AP70" s="1"/>
      <c r="AQ70" s="1"/>
      <c r="AR70" s="2"/>
      <c r="AS70" s="1"/>
      <c r="AT70" s="1"/>
      <c r="AU70" s="1"/>
      <c r="AV70" s="1"/>
      <c r="AW70" s="1"/>
      <c r="AX70" s="2"/>
      <c r="AY70" s="1"/>
      <c r="AZ70" s="1"/>
    </row>
    <row r="71" spans="2:52">
      <c r="B71" s="1"/>
      <c r="C71" s="1"/>
      <c r="D71" s="1"/>
      <c r="E71" s="1"/>
      <c r="F71" s="1"/>
      <c r="G71" s="1"/>
      <c r="H71" s="2"/>
      <c r="I71" s="1"/>
      <c r="J71" s="1"/>
      <c r="K71" s="1"/>
      <c r="L71" s="2"/>
      <c r="M71" s="1"/>
      <c r="N71" s="1"/>
      <c r="O71" s="1"/>
      <c r="P71" s="2"/>
      <c r="Q71" s="1"/>
      <c r="R71" s="1"/>
      <c r="S71" s="1"/>
      <c r="T71" s="1"/>
      <c r="U71" s="1"/>
      <c r="V71" s="2"/>
      <c r="W71" s="1"/>
      <c r="X71" s="1"/>
      <c r="Y71" s="1"/>
      <c r="Z71" s="2"/>
      <c r="AA71" s="1"/>
      <c r="AB71" s="1"/>
      <c r="AC71" s="1"/>
      <c r="AD71" s="2"/>
      <c r="AE71" s="1"/>
      <c r="AF71" s="1"/>
      <c r="AG71" s="1"/>
      <c r="AH71" s="1"/>
      <c r="AI71" s="1"/>
      <c r="AJ71" s="2"/>
      <c r="AK71" s="1"/>
      <c r="AL71" s="1"/>
      <c r="AM71" s="1"/>
      <c r="AN71" s="2"/>
      <c r="AO71" s="1"/>
      <c r="AP71" s="1"/>
      <c r="AQ71" s="1"/>
      <c r="AR71" s="2"/>
      <c r="AS71" s="1"/>
      <c r="AT71" s="1"/>
      <c r="AU71" s="1"/>
      <c r="AV71" s="1"/>
      <c r="AW71" s="1"/>
      <c r="AX71" s="2"/>
      <c r="AY71" s="1"/>
      <c r="AZ71" s="1"/>
    </row>
    <row r="72" spans="2:52">
      <c r="B72" s="1"/>
      <c r="C72" s="21"/>
      <c r="D72" s="21"/>
      <c r="E72" s="21"/>
      <c r="F72" s="1"/>
      <c r="G72" s="1"/>
      <c r="H72" s="2"/>
      <c r="I72" s="1"/>
      <c r="J72" s="1"/>
      <c r="K72" s="1"/>
      <c r="L72" s="2"/>
      <c r="M72" s="1"/>
      <c r="N72" s="1"/>
      <c r="O72" s="1"/>
      <c r="P72" s="2"/>
      <c r="Q72" s="1"/>
      <c r="R72" s="1"/>
      <c r="S72" s="1"/>
      <c r="T72" s="1"/>
      <c r="U72" s="1"/>
      <c r="V72" s="2"/>
      <c r="W72" s="1"/>
      <c r="X72" s="1"/>
      <c r="Y72" s="1"/>
      <c r="Z72" s="2"/>
      <c r="AA72" s="1"/>
      <c r="AB72" s="1"/>
      <c r="AC72" s="1"/>
      <c r="AD72" s="2"/>
      <c r="AE72" s="1"/>
      <c r="AF72" s="1"/>
      <c r="AG72" s="1"/>
      <c r="AH72" s="1"/>
      <c r="AI72" s="1"/>
      <c r="AJ72" s="2"/>
      <c r="AK72" s="1"/>
      <c r="AL72" s="1"/>
      <c r="AM72" s="1"/>
      <c r="AN72" s="2"/>
      <c r="AO72" s="1"/>
      <c r="AP72" s="1"/>
      <c r="AQ72" s="1"/>
      <c r="AR72" s="2"/>
      <c r="AS72" s="1"/>
      <c r="AT72" s="1"/>
      <c r="AU72" s="1"/>
      <c r="AV72" s="1"/>
      <c r="AW72" s="1"/>
      <c r="AX72" s="2"/>
      <c r="AY72" s="1"/>
      <c r="AZ72" s="1"/>
    </row>
    <row r="73" spans="2:52">
      <c r="B73" s="195" t="s">
        <v>50</v>
      </c>
      <c r="C73" s="195"/>
      <c r="D73" s="195"/>
      <c r="E73" s="195"/>
      <c r="F73" s="1"/>
      <c r="G73" s="1"/>
      <c r="H73" s="2"/>
      <c r="I73" s="1"/>
      <c r="J73" s="1"/>
      <c r="K73" s="1"/>
      <c r="L73" s="2"/>
      <c r="M73" s="1"/>
      <c r="N73" s="1"/>
      <c r="O73" s="1"/>
      <c r="P73" s="2"/>
      <c r="Q73" s="1"/>
      <c r="R73" s="1"/>
      <c r="S73" s="73"/>
      <c r="T73" s="1"/>
      <c r="U73" s="1"/>
      <c r="V73" s="2"/>
      <c r="W73" s="1"/>
      <c r="X73" s="1"/>
      <c r="Y73" s="1"/>
      <c r="Z73" s="2"/>
      <c r="AA73" s="1"/>
      <c r="AB73" s="1"/>
      <c r="AC73" s="1"/>
      <c r="AD73" s="2"/>
      <c r="AE73" s="1"/>
      <c r="AF73" s="1"/>
      <c r="AG73" s="73"/>
      <c r="AH73" s="1"/>
      <c r="AI73" s="1"/>
      <c r="AJ73" s="2"/>
      <c r="AK73" s="1"/>
      <c r="AL73" s="1"/>
      <c r="AM73" s="1"/>
      <c r="AN73" s="2"/>
      <c r="AO73" s="1"/>
      <c r="AP73" s="1"/>
      <c r="AQ73" s="1"/>
      <c r="AR73" s="2"/>
      <c r="AS73" s="1"/>
      <c r="AT73" s="1"/>
      <c r="AU73" s="73"/>
      <c r="AV73" s="1"/>
      <c r="AW73" s="1"/>
      <c r="AX73" s="2"/>
      <c r="AY73" s="1"/>
      <c r="AZ73" s="1"/>
    </row>
    <row r="74" spans="2:52">
      <c r="B74" s="195"/>
      <c r="C74" s="195"/>
      <c r="D74" s="195"/>
      <c r="E74" s="195"/>
      <c r="F74" s="1"/>
      <c r="G74" s="1"/>
      <c r="H74" s="2"/>
      <c r="I74" s="1"/>
      <c r="J74" s="1"/>
      <c r="K74" s="1"/>
      <c r="L74" s="2"/>
      <c r="M74" s="1"/>
      <c r="N74" s="1"/>
      <c r="O74" s="1"/>
      <c r="P74" s="2"/>
      <c r="Q74" s="1"/>
      <c r="R74" s="1"/>
      <c r="S74" s="73"/>
      <c r="T74" s="1"/>
      <c r="U74" s="1"/>
      <c r="V74" s="2"/>
      <c r="W74" s="1"/>
      <c r="X74" s="1"/>
      <c r="Y74" s="1"/>
      <c r="Z74" s="2"/>
      <c r="AA74" s="1"/>
      <c r="AB74" s="1"/>
      <c r="AC74" s="1"/>
      <c r="AD74" s="2"/>
      <c r="AE74" s="1"/>
      <c r="AF74" s="1"/>
      <c r="AG74" s="73"/>
      <c r="AH74" s="1"/>
      <c r="AI74" s="1"/>
      <c r="AJ74" s="2"/>
      <c r="AK74" s="1"/>
      <c r="AL74" s="1"/>
      <c r="AM74" s="1"/>
      <c r="AN74" s="2"/>
      <c r="AO74" s="1"/>
      <c r="AP74" s="1"/>
      <c r="AQ74" s="1"/>
      <c r="AR74" s="2"/>
      <c r="AS74" s="1"/>
      <c r="AT74" s="1"/>
      <c r="AU74" s="73"/>
      <c r="AV74" s="1"/>
      <c r="AW74" s="1"/>
      <c r="AX74" s="2"/>
      <c r="AY74" s="1"/>
      <c r="AZ74" s="1"/>
    </row>
  </sheetData>
  <mergeCells count="4">
    <mergeCell ref="R6:R9"/>
    <mergeCell ref="AF6:AF9"/>
    <mergeCell ref="B73:E74"/>
    <mergeCell ref="AT6:AT9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EF75-521D-4730-9ADA-BFAC61F3A842}">
  <sheetPr>
    <tabColor theme="8" tint="0.79998168889431442"/>
  </sheetPr>
  <dimension ref="B2:AZ100"/>
  <sheetViews>
    <sheetView showGridLines="0" zoomScaleNormal="100" workbookViewId="0">
      <pane xSplit="5" ySplit="9" topLeftCell="AI10" activePane="bottomRight" state="frozen"/>
      <selection pane="bottomRight" activeCell="AX5" sqref="AX5"/>
      <selection pane="bottomLeft" activeCell="A10" sqref="A10"/>
      <selection pane="topRight" activeCell="F1" sqref="F1"/>
    </sheetView>
  </sheetViews>
  <sheetFormatPr defaultRowHeight="12.75"/>
  <cols>
    <col min="2" max="4" width="2.7109375" customWidth="1"/>
    <col min="5" max="5" width="64.5703125" customWidth="1"/>
    <col min="6" max="6" width="15.42578125" bestFit="1" customWidth="1"/>
    <col min="7" max="7" width="4.7109375" customWidth="1"/>
    <col min="8" max="8" width="15.42578125" bestFit="1" customWidth="1"/>
    <col min="9" max="9" width="2.7109375" customWidth="1"/>
    <col min="10" max="10" width="16.42578125" bestFit="1" customWidth="1"/>
    <col min="11" max="11" width="4.7109375" customWidth="1"/>
    <col min="12" max="12" width="15.42578125" bestFit="1" customWidth="1"/>
    <col min="13" max="13" width="2.7109375" customWidth="1"/>
    <col min="14" max="14" width="16.42578125" bestFit="1" customWidth="1"/>
    <col min="15" max="15" width="4.7109375" customWidth="1"/>
    <col min="16" max="16" width="15.42578125" bestFit="1" customWidth="1"/>
    <col min="17" max="17" width="2.7109375" customWidth="1"/>
    <col min="18" max="18" width="19.140625" bestFit="1" customWidth="1"/>
    <col min="19" max="19" width="4.7109375" customWidth="1"/>
    <col min="20" max="20" width="15.42578125" bestFit="1" customWidth="1"/>
    <col min="21" max="21" width="4.7109375" customWidth="1"/>
    <col min="22" max="22" width="15.42578125" bestFit="1" customWidth="1"/>
    <col min="23" max="23" width="2.7109375" customWidth="1"/>
    <col min="24" max="24" width="16.42578125" bestFit="1" customWidth="1"/>
    <col min="25" max="25" width="4.7109375" customWidth="1"/>
    <col min="26" max="26" width="15.42578125" bestFit="1" customWidth="1"/>
    <col min="27" max="27" width="2.7109375" customWidth="1"/>
    <col min="28" max="28" width="16.42578125" bestFit="1" customWidth="1"/>
    <col min="29" max="29" width="4.7109375" customWidth="1"/>
    <col min="30" max="30" width="15.42578125" bestFit="1" customWidth="1"/>
    <col min="31" max="31" width="2.7109375" customWidth="1"/>
    <col min="32" max="32" width="19.140625" bestFit="1" customWidth="1"/>
    <col min="33" max="33" width="4.7109375" customWidth="1"/>
    <col min="34" max="34" width="15.42578125" bestFit="1" customWidth="1"/>
    <col min="35" max="35" width="4.7109375" customWidth="1"/>
    <col min="36" max="36" width="15.42578125" bestFit="1" customWidth="1"/>
    <col min="37" max="37" width="2.7109375" customWidth="1"/>
    <col min="38" max="38" width="16.42578125" bestFit="1" customWidth="1"/>
    <col min="39" max="39" width="4.7109375" customWidth="1"/>
    <col min="40" max="40" width="15.42578125" bestFit="1" customWidth="1"/>
    <col min="41" max="41" width="2.7109375" customWidth="1"/>
    <col min="42" max="42" width="16.42578125" bestFit="1" customWidth="1"/>
    <col min="43" max="43" width="4.7109375" customWidth="1"/>
    <col min="44" max="44" width="15.42578125" bestFit="1" customWidth="1"/>
    <col min="45" max="45" width="2.7109375" customWidth="1"/>
    <col min="46" max="46" width="19.140625" bestFit="1" customWidth="1"/>
    <col min="47" max="47" width="4.7109375" customWidth="1"/>
    <col min="48" max="48" width="15.42578125" bestFit="1" customWidth="1"/>
    <col min="49" max="49" width="4.7109375" customWidth="1"/>
    <col min="50" max="50" width="15.42578125" bestFit="1" customWidth="1"/>
    <col min="51" max="51" width="2.7109375" customWidth="1"/>
    <col min="52" max="52" width="16.42578125" bestFit="1" customWidth="1"/>
  </cols>
  <sheetData>
    <row r="2" spans="2:52" ht="24.75">
      <c r="B2" s="173" t="s">
        <v>15</v>
      </c>
      <c r="C2" s="174"/>
      <c r="D2" s="174"/>
      <c r="E2" s="174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</row>
    <row r="3" spans="2:52" ht="15">
      <c r="B3" s="76" t="s">
        <v>1</v>
      </c>
      <c r="C3" s="74"/>
      <c r="D3" s="74"/>
      <c r="E3" s="74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</row>
    <row r="4" spans="2:52">
      <c r="B4" s="75" t="s">
        <v>2</v>
      </c>
      <c r="C4" s="75"/>
      <c r="D4" s="75"/>
      <c r="E4" s="75"/>
      <c r="F4" s="75"/>
      <c r="G4" s="75"/>
      <c r="H4" s="1"/>
      <c r="I4" s="1"/>
      <c r="J4" s="1"/>
      <c r="K4" s="75"/>
      <c r="L4" s="1"/>
      <c r="M4" s="1"/>
      <c r="N4" s="1"/>
      <c r="O4" s="75"/>
      <c r="P4" s="1"/>
      <c r="Q4" s="1"/>
      <c r="R4" s="1"/>
      <c r="S4" s="75"/>
      <c r="T4" s="75"/>
      <c r="U4" s="75"/>
      <c r="V4" s="1"/>
      <c r="W4" s="1"/>
      <c r="X4" s="1"/>
      <c r="Y4" s="75"/>
      <c r="Z4" s="1"/>
      <c r="AA4" s="1"/>
      <c r="AB4" s="1"/>
      <c r="AC4" s="75"/>
      <c r="AD4" s="1"/>
      <c r="AE4" s="1"/>
      <c r="AF4" s="1"/>
      <c r="AG4" s="75"/>
      <c r="AH4" s="75"/>
      <c r="AI4" s="75"/>
      <c r="AJ4" s="1"/>
      <c r="AK4" s="1"/>
      <c r="AL4" s="1"/>
      <c r="AM4" s="75"/>
      <c r="AN4" s="1"/>
      <c r="AO4" s="1"/>
      <c r="AP4" s="1"/>
      <c r="AQ4" s="75"/>
      <c r="AR4" s="1"/>
      <c r="AS4" s="1"/>
      <c r="AT4" s="1"/>
      <c r="AU4" s="75"/>
      <c r="AV4" s="75"/>
      <c r="AW4" s="75"/>
      <c r="AX4" s="1"/>
      <c r="AY4" s="1"/>
      <c r="AZ4" s="1"/>
    </row>
    <row r="5" spans="2:52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</row>
    <row r="6" spans="2:52">
      <c r="B6" s="74"/>
      <c r="C6" s="74"/>
      <c r="D6" s="74"/>
      <c r="E6" s="74"/>
      <c r="F6" s="169" t="s">
        <v>3</v>
      </c>
      <c r="G6" s="74"/>
      <c r="H6" s="169" t="s">
        <v>3</v>
      </c>
      <c r="I6" s="77"/>
      <c r="J6" s="169" t="s">
        <v>4</v>
      </c>
      <c r="K6" s="74"/>
      <c r="L6" s="169" t="s">
        <v>3</v>
      </c>
      <c r="M6" s="77"/>
      <c r="N6" s="169" t="s">
        <v>5</v>
      </c>
      <c r="O6" s="74"/>
      <c r="P6" s="169" t="s">
        <v>3</v>
      </c>
      <c r="Q6" s="77"/>
      <c r="R6" s="196" t="s">
        <v>6</v>
      </c>
      <c r="S6" s="74"/>
      <c r="T6" s="169" t="s">
        <v>3</v>
      </c>
      <c r="U6" s="74"/>
      <c r="V6" s="169" t="s">
        <v>3</v>
      </c>
      <c r="W6" s="77"/>
      <c r="X6" s="169" t="s">
        <v>4</v>
      </c>
      <c r="Y6" s="74"/>
      <c r="Z6" s="169" t="s">
        <v>3</v>
      </c>
      <c r="AA6" s="77"/>
      <c r="AB6" s="169" t="s">
        <v>5</v>
      </c>
      <c r="AC6" s="74"/>
      <c r="AD6" s="169" t="s">
        <v>3</v>
      </c>
      <c r="AE6" s="77"/>
      <c r="AF6" s="196" t="s">
        <v>7</v>
      </c>
      <c r="AG6" s="74"/>
      <c r="AH6" s="169" t="s">
        <v>3</v>
      </c>
      <c r="AI6" s="74"/>
      <c r="AJ6" s="169" t="s">
        <v>3</v>
      </c>
      <c r="AK6" s="77"/>
      <c r="AL6" s="169" t="s">
        <v>4</v>
      </c>
      <c r="AM6" s="74"/>
      <c r="AN6" s="169" t="s">
        <v>3</v>
      </c>
      <c r="AO6" s="77"/>
      <c r="AP6" s="169" t="s">
        <v>5</v>
      </c>
      <c r="AQ6" s="74"/>
      <c r="AR6" s="169" t="s">
        <v>3</v>
      </c>
      <c r="AS6" s="77"/>
      <c r="AT6" s="196" t="s">
        <v>8</v>
      </c>
      <c r="AU6" s="74"/>
      <c r="AV6" s="169" t="s">
        <v>3</v>
      </c>
      <c r="AW6" s="74"/>
      <c r="AX6" s="169" t="s">
        <v>3</v>
      </c>
      <c r="AY6" s="77"/>
      <c r="AZ6" s="169" t="s">
        <v>4</v>
      </c>
    </row>
    <row r="7" spans="2:52">
      <c r="B7" s="78"/>
      <c r="C7" s="78"/>
      <c r="D7" s="78"/>
      <c r="E7" s="78"/>
      <c r="F7" s="170" t="s">
        <v>9</v>
      </c>
      <c r="G7" s="74"/>
      <c r="H7" s="170" t="s">
        <v>9</v>
      </c>
      <c r="I7" s="79"/>
      <c r="J7" s="170" t="s">
        <v>9</v>
      </c>
      <c r="K7" s="74"/>
      <c r="L7" s="170" t="s">
        <v>9</v>
      </c>
      <c r="M7" s="79"/>
      <c r="N7" s="170" t="s">
        <v>9</v>
      </c>
      <c r="O7" s="74"/>
      <c r="P7" s="170" t="s">
        <v>9</v>
      </c>
      <c r="Q7" s="79"/>
      <c r="R7" s="197"/>
      <c r="S7" s="74"/>
      <c r="T7" s="170" t="s">
        <v>9</v>
      </c>
      <c r="U7" s="74"/>
      <c r="V7" s="170" t="s">
        <v>9</v>
      </c>
      <c r="W7" s="79"/>
      <c r="X7" s="170" t="s">
        <v>9</v>
      </c>
      <c r="Y7" s="74"/>
      <c r="Z7" s="170" t="s">
        <v>9</v>
      </c>
      <c r="AA7" s="79"/>
      <c r="AB7" s="170" t="s">
        <v>9</v>
      </c>
      <c r="AC7" s="74"/>
      <c r="AD7" s="170" t="s">
        <v>9</v>
      </c>
      <c r="AE7" s="79"/>
      <c r="AF7" s="197"/>
      <c r="AG7" s="74"/>
      <c r="AH7" s="170" t="s">
        <v>9</v>
      </c>
      <c r="AI7" s="74"/>
      <c r="AJ7" s="170" t="s">
        <v>9</v>
      </c>
      <c r="AK7" s="79"/>
      <c r="AL7" s="170" t="s">
        <v>9</v>
      </c>
      <c r="AM7" s="74"/>
      <c r="AN7" s="170" t="s">
        <v>9</v>
      </c>
      <c r="AO7" s="79"/>
      <c r="AP7" s="170" t="s">
        <v>9</v>
      </c>
      <c r="AQ7" s="74"/>
      <c r="AR7" s="170" t="s">
        <v>9</v>
      </c>
      <c r="AS7" s="79"/>
      <c r="AT7" s="197"/>
      <c r="AU7" s="74"/>
      <c r="AV7" s="170" t="s">
        <v>9</v>
      </c>
      <c r="AW7" s="74"/>
      <c r="AX7" s="170" t="s">
        <v>9</v>
      </c>
      <c r="AY7" s="79"/>
      <c r="AZ7" s="170" t="s">
        <v>9</v>
      </c>
    </row>
    <row r="8" spans="2:52">
      <c r="B8" s="80"/>
      <c r="C8" s="74"/>
      <c r="D8" s="74"/>
      <c r="E8" s="74"/>
      <c r="F8" s="170" t="s">
        <v>10</v>
      </c>
      <c r="G8" s="74"/>
      <c r="H8" s="170" t="s">
        <v>11</v>
      </c>
      <c r="I8" s="79"/>
      <c r="J8" s="170" t="s">
        <v>11</v>
      </c>
      <c r="K8" s="74"/>
      <c r="L8" s="170" t="s">
        <v>12</v>
      </c>
      <c r="M8" s="79"/>
      <c r="N8" s="170" t="s">
        <v>12</v>
      </c>
      <c r="O8" s="74"/>
      <c r="P8" s="170" t="s">
        <v>13</v>
      </c>
      <c r="Q8" s="79"/>
      <c r="R8" s="197"/>
      <c r="S8" s="74"/>
      <c r="T8" s="170" t="s">
        <v>10</v>
      </c>
      <c r="U8" s="74"/>
      <c r="V8" s="170" t="s">
        <v>11</v>
      </c>
      <c r="W8" s="79"/>
      <c r="X8" s="170" t="s">
        <v>11</v>
      </c>
      <c r="Y8" s="74"/>
      <c r="Z8" s="170" t="s">
        <v>12</v>
      </c>
      <c r="AA8" s="79"/>
      <c r="AB8" s="170" t="s">
        <v>12</v>
      </c>
      <c r="AC8" s="74"/>
      <c r="AD8" s="170" t="s">
        <v>13</v>
      </c>
      <c r="AE8" s="79"/>
      <c r="AF8" s="197"/>
      <c r="AG8" s="74"/>
      <c r="AH8" s="170" t="s">
        <v>10</v>
      </c>
      <c r="AI8" s="74"/>
      <c r="AJ8" s="170" t="s">
        <v>11</v>
      </c>
      <c r="AK8" s="79"/>
      <c r="AL8" s="170" t="s">
        <v>11</v>
      </c>
      <c r="AM8" s="74"/>
      <c r="AN8" s="170" t="s">
        <v>12</v>
      </c>
      <c r="AO8" s="79"/>
      <c r="AP8" s="170" t="s">
        <v>12</v>
      </c>
      <c r="AQ8" s="74"/>
      <c r="AR8" s="170" t="s">
        <v>13</v>
      </c>
      <c r="AS8" s="79"/>
      <c r="AT8" s="197"/>
      <c r="AU8" s="74"/>
      <c r="AV8" s="170" t="s">
        <v>10</v>
      </c>
      <c r="AW8" s="74"/>
      <c r="AX8" s="170" t="s">
        <v>11</v>
      </c>
      <c r="AY8" s="79"/>
      <c r="AZ8" s="170" t="s">
        <v>11</v>
      </c>
    </row>
    <row r="9" spans="2:52">
      <c r="B9" s="74"/>
      <c r="C9" s="74"/>
      <c r="D9" s="74"/>
      <c r="E9" s="74"/>
      <c r="F9" s="171">
        <v>2022</v>
      </c>
      <c r="G9" s="74"/>
      <c r="H9" s="171">
        <v>2022</v>
      </c>
      <c r="I9" s="79"/>
      <c r="J9" s="171">
        <v>2022</v>
      </c>
      <c r="K9" s="74"/>
      <c r="L9" s="171">
        <v>2022</v>
      </c>
      <c r="M9" s="79"/>
      <c r="N9" s="171">
        <v>2022</v>
      </c>
      <c r="O9" s="74"/>
      <c r="P9" s="171">
        <v>2022</v>
      </c>
      <c r="Q9" s="79"/>
      <c r="R9" s="198"/>
      <c r="S9" s="74"/>
      <c r="T9" s="171">
        <v>2023</v>
      </c>
      <c r="U9" s="74"/>
      <c r="V9" s="171">
        <v>2023</v>
      </c>
      <c r="W9" s="79"/>
      <c r="X9" s="171">
        <v>2023</v>
      </c>
      <c r="Y9" s="74"/>
      <c r="Z9" s="171">
        <v>2023</v>
      </c>
      <c r="AA9" s="79"/>
      <c r="AB9" s="171">
        <v>2023</v>
      </c>
      <c r="AC9" s="74"/>
      <c r="AD9" s="171">
        <v>2023</v>
      </c>
      <c r="AE9" s="79"/>
      <c r="AF9" s="198"/>
      <c r="AG9" s="74"/>
      <c r="AH9" s="171">
        <v>2024</v>
      </c>
      <c r="AI9" s="74"/>
      <c r="AJ9" s="171">
        <v>2024</v>
      </c>
      <c r="AK9" s="79"/>
      <c r="AL9" s="171">
        <v>2024</v>
      </c>
      <c r="AM9" s="74"/>
      <c r="AN9" s="171">
        <v>2024</v>
      </c>
      <c r="AO9" s="79"/>
      <c r="AP9" s="171">
        <v>2024</v>
      </c>
      <c r="AQ9" s="74"/>
      <c r="AR9" s="171">
        <v>2024</v>
      </c>
      <c r="AS9" s="79"/>
      <c r="AT9" s="198"/>
      <c r="AU9" s="74"/>
      <c r="AV9" s="171">
        <v>2025</v>
      </c>
      <c r="AW9" s="74"/>
      <c r="AX9" s="171">
        <v>2025</v>
      </c>
      <c r="AY9" s="79"/>
      <c r="AZ9" s="171">
        <v>2025</v>
      </c>
    </row>
    <row r="10" spans="2:52">
      <c r="B10" s="74" t="s">
        <v>14</v>
      </c>
      <c r="C10" s="81"/>
      <c r="D10" s="81"/>
      <c r="E10" s="81"/>
      <c r="F10" s="82"/>
      <c r="G10" s="75"/>
      <c r="H10" s="83"/>
      <c r="I10" s="84"/>
      <c r="J10" s="85"/>
      <c r="K10" s="75"/>
      <c r="L10" s="83"/>
      <c r="M10" s="84"/>
      <c r="N10" s="85"/>
      <c r="O10" s="75"/>
      <c r="P10" s="83"/>
      <c r="Q10" s="84"/>
      <c r="R10" s="85"/>
      <c r="S10" s="75"/>
      <c r="T10" s="82"/>
      <c r="U10" s="75"/>
      <c r="V10" s="83"/>
      <c r="W10" s="84"/>
      <c r="X10" s="85"/>
      <c r="Y10" s="75"/>
      <c r="Z10" s="83"/>
      <c r="AA10" s="84"/>
      <c r="AB10" s="85"/>
      <c r="AC10" s="75"/>
      <c r="AD10" s="83"/>
      <c r="AE10" s="84"/>
      <c r="AF10" s="85"/>
      <c r="AG10" s="75"/>
      <c r="AH10" s="82"/>
      <c r="AI10" s="75"/>
      <c r="AJ10" s="83"/>
      <c r="AK10" s="84"/>
      <c r="AL10" s="85"/>
      <c r="AM10" s="75"/>
      <c r="AN10" s="83"/>
      <c r="AO10" s="84"/>
      <c r="AP10" s="85"/>
      <c r="AQ10" s="75"/>
      <c r="AR10" s="83"/>
      <c r="AS10" s="84"/>
      <c r="AT10" s="85"/>
      <c r="AU10" s="75"/>
      <c r="AV10" s="82"/>
      <c r="AW10" s="75"/>
      <c r="AX10" s="83"/>
      <c r="AY10" s="84"/>
      <c r="AZ10" s="85"/>
    </row>
    <row r="11" spans="2:52">
      <c r="B11" s="86"/>
      <c r="C11" s="87" t="s">
        <v>51</v>
      </c>
      <c r="D11" s="88"/>
      <c r="E11" s="88"/>
      <c r="F11" s="89">
        <v>787149</v>
      </c>
      <c r="G11" s="86"/>
      <c r="H11" s="90">
        <v>782657</v>
      </c>
      <c r="I11" s="91"/>
      <c r="J11" s="92">
        <v>1569805</v>
      </c>
      <c r="K11" s="86"/>
      <c r="L11" s="90">
        <v>781389</v>
      </c>
      <c r="M11" s="91"/>
      <c r="N11" s="92">
        <v>2351194</v>
      </c>
      <c r="O11" s="86"/>
      <c r="P11" s="90">
        <v>774181</v>
      </c>
      <c r="Q11" s="91"/>
      <c r="R11" s="92">
        <v>3125376</v>
      </c>
      <c r="S11" s="86"/>
      <c r="T11" s="89">
        <v>766545</v>
      </c>
      <c r="U11" s="86"/>
      <c r="V11" s="90">
        <v>760254</v>
      </c>
      <c r="W11" s="91"/>
      <c r="X11" s="92">
        <v>1526799</v>
      </c>
      <c r="Y11" s="86"/>
      <c r="Z11" s="90">
        <v>762241</v>
      </c>
      <c r="AA11" s="91"/>
      <c r="AB11" s="92">
        <v>2289040</v>
      </c>
      <c r="AC11" s="86"/>
      <c r="AD11" s="90">
        <v>754731</v>
      </c>
      <c r="AE11" s="91"/>
      <c r="AF11" s="92">
        <v>3043771</v>
      </c>
      <c r="AG11" s="86"/>
      <c r="AH11" s="89">
        <v>753903</v>
      </c>
      <c r="AI11" s="86"/>
      <c r="AJ11" s="90">
        <v>743239</v>
      </c>
      <c r="AK11" s="91"/>
      <c r="AL11" s="92">
        <v>1497142</v>
      </c>
      <c r="AM11" s="86"/>
      <c r="AN11" s="90">
        <v>747474</v>
      </c>
      <c r="AO11" s="91"/>
      <c r="AP11" s="92">
        <v>2244616</v>
      </c>
      <c r="AQ11" s="86"/>
      <c r="AR11" s="90">
        <v>742393</v>
      </c>
      <c r="AS11" s="91"/>
      <c r="AT11" s="92">
        <v>2987008</v>
      </c>
      <c r="AU11" s="86"/>
      <c r="AV11" s="89">
        <v>740945</v>
      </c>
      <c r="AW11" s="86"/>
      <c r="AX11" s="90">
        <v>736344</v>
      </c>
      <c r="AY11" s="91"/>
      <c r="AZ11" s="92">
        <v>1477289</v>
      </c>
    </row>
    <row r="12" spans="2:52">
      <c r="B12" s="75"/>
      <c r="C12" s="87" t="s">
        <v>52</v>
      </c>
      <c r="D12" s="87"/>
      <c r="E12" s="87"/>
      <c r="F12" s="93">
        <v>223023</v>
      </c>
      <c r="G12" s="75"/>
      <c r="H12" s="94">
        <v>244247</v>
      </c>
      <c r="I12" s="95"/>
      <c r="J12" s="96">
        <v>467271</v>
      </c>
      <c r="K12" s="75"/>
      <c r="L12" s="94">
        <v>301639</v>
      </c>
      <c r="M12" s="95"/>
      <c r="N12" s="96">
        <v>768909</v>
      </c>
      <c r="O12" s="75"/>
      <c r="P12" s="94">
        <v>274309</v>
      </c>
      <c r="Q12" s="95"/>
      <c r="R12" s="96">
        <v>1043217</v>
      </c>
      <c r="S12" s="75"/>
      <c r="T12" s="93">
        <v>219155</v>
      </c>
      <c r="U12" s="75"/>
      <c r="V12" s="94">
        <v>196248</v>
      </c>
      <c r="W12" s="95"/>
      <c r="X12" s="96">
        <v>415403</v>
      </c>
      <c r="Y12" s="75"/>
      <c r="Z12" s="94">
        <v>201240</v>
      </c>
      <c r="AA12" s="95"/>
      <c r="AB12" s="96">
        <v>616643</v>
      </c>
      <c r="AC12" s="75"/>
      <c r="AD12" s="94">
        <v>245528</v>
      </c>
      <c r="AE12" s="95"/>
      <c r="AF12" s="96">
        <v>862170</v>
      </c>
      <c r="AG12" s="75"/>
      <c r="AH12" s="93">
        <v>196462</v>
      </c>
      <c r="AI12" s="75"/>
      <c r="AJ12" s="94">
        <v>183493</v>
      </c>
      <c r="AK12" s="95"/>
      <c r="AL12" s="96">
        <v>379954</v>
      </c>
      <c r="AM12" s="75"/>
      <c r="AN12" s="94">
        <v>174855</v>
      </c>
      <c r="AO12" s="95"/>
      <c r="AP12" s="96">
        <v>554810</v>
      </c>
      <c r="AQ12" s="75"/>
      <c r="AR12" s="94">
        <v>228012</v>
      </c>
      <c r="AS12" s="95"/>
      <c r="AT12" s="96">
        <v>782823</v>
      </c>
      <c r="AU12" s="75"/>
      <c r="AV12" s="93">
        <v>150090</v>
      </c>
      <c r="AW12" s="75"/>
      <c r="AX12" s="94">
        <v>180027</v>
      </c>
      <c r="AY12" s="95"/>
      <c r="AZ12" s="96">
        <v>330117</v>
      </c>
    </row>
    <row r="13" spans="2:52">
      <c r="B13" s="97"/>
      <c r="C13" s="98"/>
      <c r="D13" s="74" t="s">
        <v>53</v>
      </c>
      <c r="E13" s="98"/>
      <c r="F13" s="99">
        <f>F11+F12</f>
        <v>1010172</v>
      </c>
      <c r="G13" s="97"/>
      <c r="H13" s="100">
        <f>H11+H12</f>
        <v>1026904</v>
      </c>
      <c r="I13" s="84"/>
      <c r="J13" s="101">
        <f>J11+J12</f>
        <v>2037076</v>
      </c>
      <c r="K13" s="97"/>
      <c r="L13" s="100">
        <f>L11+L12</f>
        <v>1083028</v>
      </c>
      <c r="M13" s="84"/>
      <c r="N13" s="101">
        <f>N11+N12</f>
        <v>3120103</v>
      </c>
      <c r="O13" s="97"/>
      <c r="P13" s="100">
        <f>P11+P12</f>
        <v>1048490</v>
      </c>
      <c r="Q13" s="84"/>
      <c r="R13" s="101">
        <f>R11+R12</f>
        <v>4168593</v>
      </c>
      <c r="S13" s="97"/>
      <c r="T13" s="99">
        <f>T11+T12</f>
        <v>985700</v>
      </c>
      <c r="U13" s="97"/>
      <c r="V13" s="100">
        <f>V11+V12</f>
        <v>956502</v>
      </c>
      <c r="W13" s="84"/>
      <c r="X13" s="101">
        <f>X11+X12</f>
        <v>1942202</v>
      </c>
      <c r="Y13" s="97"/>
      <c r="Z13" s="100">
        <f>Z11+Z12</f>
        <v>963481</v>
      </c>
      <c r="AA13" s="84"/>
      <c r="AB13" s="101">
        <f>AB11+AB12</f>
        <v>2905683</v>
      </c>
      <c r="AC13" s="97"/>
      <c r="AD13" s="100">
        <f>AD11+AD12</f>
        <v>1000259</v>
      </c>
      <c r="AE13" s="84"/>
      <c r="AF13" s="101">
        <f>AF11+AF12</f>
        <v>3905941</v>
      </c>
      <c r="AG13" s="97"/>
      <c r="AH13" s="99">
        <f>AH11+AH12</f>
        <v>950365</v>
      </c>
      <c r="AI13" s="97"/>
      <c r="AJ13" s="100">
        <f>AJ11+AJ12</f>
        <v>926732</v>
      </c>
      <c r="AK13" s="84"/>
      <c r="AL13" s="101">
        <f>AL11+AL12</f>
        <v>1877096</v>
      </c>
      <c r="AM13" s="97"/>
      <c r="AN13" s="100">
        <f>AN11+AN12</f>
        <v>922329</v>
      </c>
      <c r="AO13" s="84"/>
      <c r="AP13" s="101">
        <f>AP11+AP12</f>
        <v>2799426</v>
      </c>
      <c r="AQ13" s="97"/>
      <c r="AR13" s="100">
        <f>AR11+AR12</f>
        <v>970405</v>
      </c>
      <c r="AS13" s="84"/>
      <c r="AT13" s="101">
        <f>AT11+AT12</f>
        <v>3769831</v>
      </c>
      <c r="AU13" s="97"/>
      <c r="AV13" s="99">
        <f>AV11+AV12</f>
        <v>891035</v>
      </c>
      <c r="AW13" s="97"/>
      <c r="AX13" s="100">
        <f>AX11+AX12</f>
        <v>916371</v>
      </c>
      <c r="AY13" s="84"/>
      <c r="AZ13" s="101">
        <f>AZ11+AZ12</f>
        <v>1807406</v>
      </c>
    </row>
    <row r="14" spans="2:52">
      <c r="B14" s="75"/>
      <c r="C14" s="81"/>
      <c r="D14" s="102"/>
      <c r="E14" s="81"/>
      <c r="F14" s="82"/>
      <c r="G14" s="75"/>
      <c r="H14" s="83"/>
      <c r="I14" s="84"/>
      <c r="J14" s="85"/>
      <c r="K14" s="75"/>
      <c r="L14" s="83"/>
      <c r="M14" s="84"/>
      <c r="N14" s="85"/>
      <c r="O14" s="75"/>
      <c r="P14" s="83"/>
      <c r="Q14" s="84"/>
      <c r="R14" s="85"/>
      <c r="S14" s="75"/>
      <c r="T14" s="82"/>
      <c r="U14" s="75"/>
      <c r="V14" s="83"/>
      <c r="W14" s="84"/>
      <c r="X14" s="85"/>
      <c r="Y14" s="75"/>
      <c r="Z14" s="83"/>
      <c r="AA14" s="84"/>
      <c r="AB14" s="85"/>
      <c r="AC14" s="75"/>
      <c r="AD14" s="83"/>
      <c r="AE14" s="84"/>
      <c r="AF14" s="85"/>
      <c r="AG14" s="75"/>
      <c r="AH14" s="82"/>
      <c r="AI14" s="75"/>
      <c r="AJ14" s="83"/>
      <c r="AK14" s="84"/>
      <c r="AL14" s="85"/>
      <c r="AM14" s="75"/>
      <c r="AN14" s="83"/>
      <c r="AO14" s="84"/>
      <c r="AP14" s="85"/>
      <c r="AQ14" s="75"/>
      <c r="AR14" s="83"/>
      <c r="AS14" s="84"/>
      <c r="AT14" s="85"/>
      <c r="AU14" s="75"/>
      <c r="AV14" s="82"/>
      <c r="AW14" s="75"/>
      <c r="AX14" s="83"/>
      <c r="AY14" s="84"/>
      <c r="AZ14" s="85"/>
    </row>
    <row r="15" spans="2:52">
      <c r="B15" s="103" t="s">
        <v>19</v>
      </c>
      <c r="C15" s="81"/>
      <c r="D15" s="81"/>
      <c r="E15" s="81"/>
      <c r="F15" s="82"/>
      <c r="G15" s="75"/>
      <c r="H15" s="83"/>
      <c r="I15" s="84"/>
      <c r="J15" s="85"/>
      <c r="K15" s="75"/>
      <c r="L15" s="83"/>
      <c r="M15" s="84"/>
      <c r="N15" s="85"/>
      <c r="O15" s="75"/>
      <c r="P15" s="83"/>
      <c r="Q15" s="84"/>
      <c r="R15" s="85"/>
      <c r="S15" s="75"/>
      <c r="T15" s="82"/>
      <c r="U15" s="75"/>
      <c r="V15" s="83"/>
      <c r="W15" s="84"/>
      <c r="X15" s="85"/>
      <c r="Y15" s="75"/>
      <c r="Z15" s="83"/>
      <c r="AA15" s="84"/>
      <c r="AB15" s="85"/>
      <c r="AC15" s="75"/>
      <c r="AD15" s="83"/>
      <c r="AE15" s="84"/>
      <c r="AF15" s="85"/>
      <c r="AG15" s="75"/>
      <c r="AH15" s="82"/>
      <c r="AI15" s="75"/>
      <c r="AJ15" s="83"/>
      <c r="AK15" s="84"/>
      <c r="AL15" s="85"/>
      <c r="AM15" s="75"/>
      <c r="AN15" s="83"/>
      <c r="AO15" s="84"/>
      <c r="AP15" s="85"/>
      <c r="AQ15" s="75"/>
      <c r="AR15" s="83"/>
      <c r="AS15" s="84"/>
      <c r="AT15" s="85"/>
      <c r="AU15" s="75"/>
      <c r="AV15" s="82"/>
      <c r="AW15" s="75"/>
      <c r="AX15" s="83"/>
      <c r="AY15" s="84"/>
      <c r="AZ15" s="85"/>
    </row>
    <row r="16" spans="2:52">
      <c r="B16" s="75"/>
      <c r="C16" s="87" t="s">
        <v>54</v>
      </c>
      <c r="D16" s="87"/>
      <c r="E16" s="87"/>
      <c r="F16" s="82"/>
      <c r="G16" s="75"/>
      <c r="H16" s="83"/>
      <c r="I16" s="84"/>
      <c r="J16" s="85"/>
      <c r="K16" s="75"/>
      <c r="L16" s="83"/>
      <c r="M16" s="84"/>
      <c r="N16" s="85"/>
      <c r="O16" s="75"/>
      <c r="P16" s="83"/>
      <c r="Q16" s="84"/>
      <c r="R16" s="85"/>
      <c r="S16" s="75"/>
      <c r="T16" s="82"/>
      <c r="U16" s="75"/>
      <c r="V16" s="83"/>
      <c r="W16" s="84"/>
      <c r="X16" s="85"/>
      <c r="Y16" s="75"/>
      <c r="Z16" s="83"/>
      <c r="AA16" s="84"/>
      <c r="AB16" s="85"/>
      <c r="AC16" s="75"/>
      <c r="AD16" s="83"/>
      <c r="AE16" s="84"/>
      <c r="AF16" s="85"/>
      <c r="AG16" s="75"/>
      <c r="AH16" s="82"/>
      <c r="AI16" s="75"/>
      <c r="AJ16" s="83"/>
      <c r="AK16" s="84"/>
      <c r="AL16" s="85"/>
      <c r="AM16" s="75"/>
      <c r="AN16" s="83"/>
      <c r="AO16" s="84"/>
      <c r="AP16" s="85"/>
      <c r="AQ16" s="75"/>
      <c r="AR16" s="83"/>
      <c r="AS16" s="84"/>
      <c r="AT16" s="85"/>
      <c r="AU16" s="75"/>
      <c r="AV16" s="82"/>
      <c r="AW16" s="75"/>
      <c r="AX16" s="83"/>
      <c r="AY16" s="84"/>
      <c r="AZ16" s="85"/>
    </row>
    <row r="17" spans="2:52">
      <c r="B17" s="75"/>
      <c r="C17" s="81"/>
      <c r="D17" s="102" t="s">
        <v>55</v>
      </c>
      <c r="E17" s="104"/>
      <c r="F17" s="93">
        <v>185276</v>
      </c>
      <c r="G17" s="75"/>
      <c r="H17" s="94">
        <v>191930</v>
      </c>
      <c r="I17" s="95"/>
      <c r="J17" s="96">
        <v>377206</v>
      </c>
      <c r="K17" s="75"/>
      <c r="L17" s="94">
        <v>196798</v>
      </c>
      <c r="M17" s="95"/>
      <c r="N17" s="96">
        <v>574004</v>
      </c>
      <c r="O17" s="75"/>
      <c r="P17" s="94">
        <v>181241</v>
      </c>
      <c r="Q17" s="95"/>
      <c r="R17" s="96">
        <v>755244</v>
      </c>
      <c r="S17" s="75"/>
      <c r="T17" s="93">
        <v>182364</v>
      </c>
      <c r="U17" s="75"/>
      <c r="V17" s="94">
        <v>189731</v>
      </c>
      <c r="W17" s="95"/>
      <c r="X17" s="96">
        <v>372095</v>
      </c>
      <c r="Y17" s="75"/>
      <c r="Z17" s="94">
        <v>184619</v>
      </c>
      <c r="AA17" s="95"/>
      <c r="AB17" s="96">
        <v>556713</v>
      </c>
      <c r="AC17" s="75"/>
      <c r="AD17" s="94">
        <v>183384</v>
      </c>
      <c r="AE17" s="95"/>
      <c r="AF17" s="96">
        <v>740097</v>
      </c>
      <c r="AG17" s="75"/>
      <c r="AH17" s="93">
        <v>181722</v>
      </c>
      <c r="AI17" s="75"/>
      <c r="AJ17" s="94">
        <v>180128</v>
      </c>
      <c r="AK17" s="95"/>
      <c r="AL17" s="96">
        <v>361850</v>
      </c>
      <c r="AM17" s="75"/>
      <c r="AN17" s="94">
        <v>180097</v>
      </c>
      <c r="AO17" s="95"/>
      <c r="AP17" s="96">
        <v>541947</v>
      </c>
      <c r="AQ17" s="75"/>
      <c r="AR17" s="94">
        <v>181742</v>
      </c>
      <c r="AS17" s="95"/>
      <c r="AT17" s="96">
        <v>723689</v>
      </c>
      <c r="AU17" s="75"/>
      <c r="AV17" s="93">
        <v>176084</v>
      </c>
      <c r="AW17" s="75"/>
      <c r="AX17" s="94">
        <v>182767</v>
      </c>
      <c r="AY17" s="95"/>
      <c r="AZ17" s="96">
        <v>358851</v>
      </c>
    </row>
    <row r="18" spans="2:52">
      <c r="B18" s="75"/>
      <c r="C18" s="102" t="s">
        <v>56</v>
      </c>
      <c r="D18" s="102"/>
      <c r="E18" s="81"/>
      <c r="F18" s="93">
        <v>257387</v>
      </c>
      <c r="G18" s="75"/>
      <c r="H18" s="94">
        <v>275484</v>
      </c>
      <c r="I18" s="95"/>
      <c r="J18" s="96">
        <v>532871</v>
      </c>
      <c r="K18" s="75"/>
      <c r="L18" s="94">
        <v>353694</v>
      </c>
      <c r="M18" s="95"/>
      <c r="N18" s="96">
        <v>886565</v>
      </c>
      <c r="O18" s="75"/>
      <c r="P18" s="94">
        <v>329745</v>
      </c>
      <c r="Q18" s="95"/>
      <c r="R18" s="96">
        <v>1216310</v>
      </c>
      <c r="S18" s="75"/>
      <c r="T18" s="93">
        <v>252523</v>
      </c>
      <c r="U18" s="75"/>
      <c r="V18" s="94">
        <v>227684</v>
      </c>
      <c r="W18" s="95"/>
      <c r="X18" s="96">
        <v>480207</v>
      </c>
      <c r="Y18" s="75"/>
      <c r="Z18" s="94">
        <v>228103</v>
      </c>
      <c r="AA18" s="95"/>
      <c r="AB18" s="96">
        <v>708309</v>
      </c>
      <c r="AC18" s="75"/>
      <c r="AD18" s="94">
        <v>279854</v>
      </c>
      <c r="AE18" s="95"/>
      <c r="AF18" s="96">
        <v>988164</v>
      </c>
      <c r="AG18" s="75"/>
      <c r="AH18" s="93">
        <v>216458</v>
      </c>
      <c r="AI18" s="75"/>
      <c r="AJ18" s="94">
        <v>210791</v>
      </c>
      <c r="AK18" s="95"/>
      <c r="AL18" s="96">
        <v>427248</v>
      </c>
      <c r="AM18" s="75"/>
      <c r="AN18" s="94">
        <v>202924</v>
      </c>
      <c r="AO18" s="95"/>
      <c r="AP18" s="96">
        <v>630172</v>
      </c>
      <c r="AQ18" s="75"/>
      <c r="AR18" s="94">
        <v>275971</v>
      </c>
      <c r="AS18" s="95"/>
      <c r="AT18" s="96">
        <v>906143</v>
      </c>
      <c r="AU18" s="75"/>
      <c r="AV18" s="93">
        <v>177619</v>
      </c>
      <c r="AW18" s="75"/>
      <c r="AX18" s="94">
        <v>209361</v>
      </c>
      <c r="AY18" s="95"/>
      <c r="AZ18" s="96">
        <v>386980</v>
      </c>
    </row>
    <row r="19" spans="2:52">
      <c r="B19" s="75"/>
      <c r="C19" s="102" t="s">
        <v>57</v>
      </c>
      <c r="D19" s="102"/>
      <c r="E19" s="81"/>
      <c r="F19" s="93">
        <v>324634</v>
      </c>
      <c r="G19" s="75"/>
      <c r="H19" s="94">
        <v>338226</v>
      </c>
      <c r="I19" s="95"/>
      <c r="J19" s="96">
        <v>662860</v>
      </c>
      <c r="K19" s="75"/>
      <c r="L19" s="94">
        <v>369374</v>
      </c>
      <c r="M19" s="95"/>
      <c r="N19" s="96">
        <v>1032233</v>
      </c>
      <c r="O19" s="75"/>
      <c r="P19" s="94">
        <v>374820</v>
      </c>
      <c r="Q19" s="95"/>
      <c r="R19" s="96">
        <v>1407054</v>
      </c>
      <c r="S19" s="75"/>
      <c r="T19" s="93">
        <v>345160</v>
      </c>
      <c r="U19" s="75"/>
      <c r="V19" s="94">
        <v>340722</v>
      </c>
      <c r="W19" s="95"/>
      <c r="X19" s="96">
        <v>685882</v>
      </c>
      <c r="Y19" s="75"/>
      <c r="Z19" s="94">
        <v>333535</v>
      </c>
      <c r="AA19" s="95"/>
      <c r="AB19" s="96">
        <v>1019419</v>
      </c>
      <c r="AC19" s="75"/>
      <c r="AD19" s="94">
        <v>348731</v>
      </c>
      <c r="AE19" s="95"/>
      <c r="AF19" s="96">
        <v>1368148</v>
      </c>
      <c r="AG19" s="75"/>
      <c r="AH19" s="93">
        <v>330935</v>
      </c>
      <c r="AI19" s="75"/>
      <c r="AJ19" s="94">
        <v>322045</v>
      </c>
      <c r="AK19" s="95"/>
      <c r="AL19" s="96">
        <v>652979</v>
      </c>
      <c r="AM19" s="75"/>
      <c r="AN19" s="94">
        <v>323919</v>
      </c>
      <c r="AO19" s="95"/>
      <c r="AP19" s="96">
        <v>976899</v>
      </c>
      <c r="AQ19" s="75"/>
      <c r="AR19" s="94">
        <v>353424</v>
      </c>
      <c r="AS19" s="95"/>
      <c r="AT19" s="96">
        <v>1330323</v>
      </c>
      <c r="AU19" s="75"/>
      <c r="AV19" s="93">
        <v>332545</v>
      </c>
      <c r="AW19" s="75"/>
      <c r="AX19" s="94">
        <v>328560</v>
      </c>
      <c r="AY19" s="95"/>
      <c r="AZ19" s="96">
        <v>661105</v>
      </c>
    </row>
    <row r="20" spans="2:52">
      <c r="B20" s="75"/>
      <c r="C20" s="102" t="s">
        <v>21</v>
      </c>
      <c r="D20" s="102"/>
      <c r="E20" s="81"/>
      <c r="F20" s="93">
        <v>170641</v>
      </c>
      <c r="G20" s="75"/>
      <c r="H20" s="94">
        <v>172591</v>
      </c>
      <c r="I20" s="95"/>
      <c r="J20" s="96">
        <v>343232</v>
      </c>
      <c r="K20" s="75"/>
      <c r="L20" s="94">
        <v>177241</v>
      </c>
      <c r="M20" s="95"/>
      <c r="N20" s="96">
        <v>520472</v>
      </c>
      <c r="O20" s="75"/>
      <c r="P20" s="94">
        <v>179639</v>
      </c>
      <c r="Q20" s="95"/>
      <c r="R20" s="96">
        <v>700112</v>
      </c>
      <c r="S20" s="75"/>
      <c r="T20" s="93">
        <v>169230</v>
      </c>
      <c r="U20" s="75"/>
      <c r="V20" s="94">
        <v>160682</v>
      </c>
      <c r="W20" s="95"/>
      <c r="X20" s="96">
        <v>329911</v>
      </c>
      <c r="Y20" s="75"/>
      <c r="Z20" s="94">
        <v>159980</v>
      </c>
      <c r="AA20" s="95"/>
      <c r="AB20" s="96">
        <v>489891</v>
      </c>
      <c r="AC20" s="75"/>
      <c r="AD20" s="94">
        <v>165472</v>
      </c>
      <c r="AE20" s="95"/>
      <c r="AF20" s="96">
        <v>655364</v>
      </c>
      <c r="AG20" s="75"/>
      <c r="AH20" s="93">
        <v>165510</v>
      </c>
      <c r="AI20" s="75"/>
      <c r="AJ20" s="94">
        <v>164532</v>
      </c>
      <c r="AK20" s="95"/>
      <c r="AL20" s="96">
        <v>330043</v>
      </c>
      <c r="AM20" s="75"/>
      <c r="AN20" s="94">
        <v>167981</v>
      </c>
      <c r="AO20" s="95"/>
      <c r="AP20" s="96">
        <v>498024</v>
      </c>
      <c r="AQ20" s="75"/>
      <c r="AR20" s="94">
        <v>165615</v>
      </c>
      <c r="AS20" s="95"/>
      <c r="AT20" s="96">
        <v>663639</v>
      </c>
      <c r="AU20" s="75"/>
      <c r="AV20" s="93">
        <v>162527</v>
      </c>
      <c r="AW20" s="75"/>
      <c r="AX20" s="94">
        <v>162270</v>
      </c>
      <c r="AY20" s="95"/>
      <c r="AZ20" s="96">
        <v>324798</v>
      </c>
    </row>
    <row r="21" spans="2:52">
      <c r="B21" s="75"/>
      <c r="C21" s="102" t="s">
        <v>22</v>
      </c>
      <c r="D21" s="102"/>
      <c r="E21" s="81"/>
      <c r="F21" s="93">
        <v>0</v>
      </c>
      <c r="G21" s="75"/>
      <c r="H21" s="94">
        <v>2766</v>
      </c>
      <c r="I21" s="95"/>
      <c r="J21" s="96">
        <v>2766</v>
      </c>
      <c r="K21" s="75"/>
      <c r="L21" s="94">
        <v>0</v>
      </c>
      <c r="M21" s="95"/>
      <c r="N21" s="96">
        <v>2766</v>
      </c>
      <c r="O21" s="75"/>
      <c r="P21" s="94">
        <v>0</v>
      </c>
      <c r="Q21" s="95"/>
      <c r="R21" s="96">
        <v>2766</v>
      </c>
      <c r="S21" s="75"/>
      <c r="T21" s="93">
        <v>0</v>
      </c>
      <c r="U21" s="75"/>
      <c r="V21" s="94">
        <v>0</v>
      </c>
      <c r="W21" s="95"/>
      <c r="X21" s="96">
        <v>0</v>
      </c>
      <c r="Y21" s="75"/>
      <c r="Z21" s="94">
        <v>0</v>
      </c>
      <c r="AA21" s="95"/>
      <c r="AB21" s="96">
        <v>0</v>
      </c>
      <c r="AC21" s="75"/>
      <c r="AD21" s="94">
        <v>0</v>
      </c>
      <c r="AE21" s="95"/>
      <c r="AF21" s="96">
        <v>0</v>
      </c>
      <c r="AG21" s="75"/>
      <c r="AH21" s="93">
        <v>0</v>
      </c>
      <c r="AI21" s="75"/>
      <c r="AJ21" s="94">
        <v>0</v>
      </c>
      <c r="AK21" s="95"/>
      <c r="AL21" s="96">
        <v>0</v>
      </c>
      <c r="AM21" s="75"/>
      <c r="AN21" s="94">
        <v>136234</v>
      </c>
      <c r="AO21" s="95"/>
      <c r="AP21" s="96">
        <v>136234</v>
      </c>
      <c r="AQ21" s="75"/>
      <c r="AR21" s="94">
        <v>0</v>
      </c>
      <c r="AS21" s="95"/>
      <c r="AT21" s="96">
        <v>136234</v>
      </c>
      <c r="AU21" s="75"/>
      <c r="AV21" s="93">
        <v>0</v>
      </c>
      <c r="AW21" s="75"/>
      <c r="AX21" s="94">
        <v>0</v>
      </c>
      <c r="AY21" s="95"/>
      <c r="AZ21" s="96">
        <v>0</v>
      </c>
    </row>
    <row r="22" spans="2:52">
      <c r="B22" s="75"/>
      <c r="C22" s="102" t="s">
        <v>23</v>
      </c>
      <c r="D22" s="102"/>
      <c r="E22" s="81"/>
      <c r="F22" s="82">
        <v>1554</v>
      </c>
      <c r="G22" s="75"/>
      <c r="H22" s="94">
        <v>6099</v>
      </c>
      <c r="I22" s="84"/>
      <c r="J22" s="85">
        <v>7653</v>
      </c>
      <c r="K22" s="75"/>
      <c r="L22" s="94">
        <v>871</v>
      </c>
      <c r="M22" s="84"/>
      <c r="N22" s="85">
        <v>8525</v>
      </c>
      <c r="O22" s="75"/>
      <c r="P22" s="94">
        <v>10544</v>
      </c>
      <c r="Q22" s="84"/>
      <c r="R22" s="85">
        <v>19068</v>
      </c>
      <c r="S22" s="75"/>
      <c r="T22" s="82">
        <v>9872</v>
      </c>
      <c r="U22" s="75"/>
      <c r="V22" s="94">
        <v>3392</v>
      </c>
      <c r="W22" s="84"/>
      <c r="X22" s="85">
        <v>13265</v>
      </c>
      <c r="Y22" s="75"/>
      <c r="Z22" s="94">
        <v>581</v>
      </c>
      <c r="AA22" s="84"/>
      <c r="AB22" s="85">
        <v>13846</v>
      </c>
      <c r="AC22" s="75"/>
      <c r="AD22" s="94">
        <v>3490</v>
      </c>
      <c r="AE22" s="84"/>
      <c r="AF22" s="85">
        <v>17335</v>
      </c>
      <c r="AG22" s="75"/>
      <c r="AH22" s="82">
        <v>5638</v>
      </c>
      <c r="AI22" s="75"/>
      <c r="AJ22" s="94">
        <v>5047</v>
      </c>
      <c r="AK22" s="84"/>
      <c r="AL22" s="85">
        <v>10685</v>
      </c>
      <c r="AM22" s="75"/>
      <c r="AN22" s="94">
        <v>3646</v>
      </c>
      <c r="AO22" s="84"/>
      <c r="AP22" s="85">
        <v>14331</v>
      </c>
      <c r="AQ22" s="75"/>
      <c r="AR22" s="94">
        <v>3587</v>
      </c>
      <c r="AS22" s="84"/>
      <c r="AT22" s="85">
        <v>17918</v>
      </c>
      <c r="AU22" s="75"/>
      <c r="AV22" s="82">
        <v>1946</v>
      </c>
      <c r="AW22" s="75"/>
      <c r="AX22" s="94">
        <v>2369</v>
      </c>
      <c r="AY22" s="84"/>
      <c r="AZ22" s="85">
        <v>4314</v>
      </c>
    </row>
    <row r="23" spans="2:52">
      <c r="B23" s="75"/>
      <c r="C23" s="102" t="s">
        <v>24</v>
      </c>
      <c r="D23" s="102"/>
      <c r="E23" s="81"/>
      <c r="F23" s="82">
        <v>-697</v>
      </c>
      <c r="G23" s="75"/>
      <c r="H23" s="94">
        <v>233</v>
      </c>
      <c r="I23" s="84"/>
      <c r="J23" s="85">
        <v>-464</v>
      </c>
      <c r="K23" s="75"/>
      <c r="L23" s="94">
        <v>-324</v>
      </c>
      <c r="M23" s="84"/>
      <c r="N23" s="85">
        <v>-788</v>
      </c>
      <c r="O23" s="75"/>
      <c r="P23" s="94">
        <v>-132</v>
      </c>
      <c r="Q23" s="84"/>
      <c r="R23" s="85">
        <v>-920</v>
      </c>
      <c r="S23" s="75"/>
      <c r="T23" s="82">
        <v>81</v>
      </c>
      <c r="U23" s="75"/>
      <c r="V23" s="94">
        <v>0</v>
      </c>
      <c r="W23" s="84"/>
      <c r="X23" s="85">
        <v>81</v>
      </c>
      <c r="Y23" s="75"/>
      <c r="Z23" s="94">
        <v>-47</v>
      </c>
      <c r="AA23" s="84"/>
      <c r="AB23" s="85">
        <v>34</v>
      </c>
      <c r="AC23" s="75"/>
      <c r="AD23" s="94">
        <v>10</v>
      </c>
      <c r="AE23" s="84"/>
      <c r="AF23" s="85">
        <v>44</v>
      </c>
      <c r="AG23" s="75"/>
      <c r="AH23" s="82">
        <v>0</v>
      </c>
      <c r="AI23" s="75"/>
      <c r="AJ23" s="94">
        <v>0</v>
      </c>
      <c r="AK23" s="84"/>
      <c r="AL23" s="85">
        <v>0</v>
      </c>
      <c r="AM23" s="75"/>
      <c r="AN23" s="94">
        <v>0</v>
      </c>
      <c r="AO23" s="84"/>
      <c r="AP23" s="85">
        <v>0</v>
      </c>
      <c r="AQ23" s="75"/>
      <c r="AR23" s="94">
        <v>0</v>
      </c>
      <c r="AS23" s="84"/>
      <c r="AT23" s="85">
        <v>0</v>
      </c>
      <c r="AU23" s="75"/>
      <c r="AV23" s="82">
        <v>0</v>
      </c>
      <c r="AW23" s="75"/>
      <c r="AX23" s="94">
        <v>0</v>
      </c>
      <c r="AY23" s="84"/>
      <c r="AZ23" s="85">
        <v>0</v>
      </c>
    </row>
    <row r="24" spans="2:52">
      <c r="B24" s="75"/>
      <c r="C24" s="102" t="s">
        <v>58</v>
      </c>
      <c r="D24" s="102"/>
      <c r="E24" s="81"/>
      <c r="F24" s="82">
        <v>-30</v>
      </c>
      <c r="G24" s="75"/>
      <c r="H24" s="94">
        <v>0</v>
      </c>
      <c r="I24" s="84"/>
      <c r="J24" s="85">
        <v>-30</v>
      </c>
      <c r="K24" s="75"/>
      <c r="L24" s="94">
        <v>0</v>
      </c>
      <c r="M24" s="84"/>
      <c r="N24" s="85">
        <v>-30</v>
      </c>
      <c r="O24" s="75"/>
      <c r="P24" s="94">
        <v>39</v>
      </c>
      <c r="Q24" s="84"/>
      <c r="R24" s="85">
        <v>9</v>
      </c>
      <c r="S24" s="75"/>
      <c r="T24" s="82">
        <v>0</v>
      </c>
      <c r="U24" s="75"/>
      <c r="V24" s="94">
        <v>0</v>
      </c>
      <c r="W24" s="84"/>
      <c r="X24" s="85">
        <v>0</v>
      </c>
      <c r="Y24" s="75"/>
      <c r="Z24" s="94">
        <v>0</v>
      </c>
      <c r="AA24" s="84"/>
      <c r="AB24" s="85">
        <v>0</v>
      </c>
      <c r="AC24" s="75"/>
      <c r="AD24" s="94">
        <v>-2170</v>
      </c>
      <c r="AE24" s="84"/>
      <c r="AF24" s="85">
        <v>-2170</v>
      </c>
      <c r="AG24" s="75"/>
      <c r="AH24" s="82">
        <v>-1340</v>
      </c>
      <c r="AI24" s="75"/>
      <c r="AJ24" s="94">
        <v>7900</v>
      </c>
      <c r="AK24" s="84"/>
      <c r="AL24" s="85">
        <v>6560</v>
      </c>
      <c r="AM24" s="75"/>
      <c r="AN24" s="94">
        <v>-2200</v>
      </c>
      <c r="AO24" s="84"/>
      <c r="AP24" s="85">
        <v>4360</v>
      </c>
      <c r="AQ24" s="75"/>
      <c r="AR24" s="94">
        <v>-900</v>
      </c>
      <c r="AS24" s="84"/>
      <c r="AT24" s="85">
        <v>3460</v>
      </c>
      <c r="AU24" s="75"/>
      <c r="AV24" s="82">
        <v>-1100</v>
      </c>
      <c r="AW24" s="75"/>
      <c r="AX24" s="94">
        <v>-3700</v>
      </c>
      <c r="AY24" s="84"/>
      <c r="AZ24" s="85">
        <v>-4800</v>
      </c>
    </row>
    <row r="25" spans="2:52">
      <c r="B25" s="74"/>
      <c r="C25" s="105"/>
      <c r="D25" s="74" t="s">
        <v>30</v>
      </c>
      <c r="E25" s="105"/>
      <c r="F25" s="99">
        <f>SUM(F17:F24)</f>
        <v>938765</v>
      </c>
      <c r="G25" s="74"/>
      <c r="H25" s="106">
        <f>SUM(H17:H24)</f>
        <v>987329</v>
      </c>
      <c r="I25" s="84"/>
      <c r="J25" s="107">
        <f>SUM(J17:J24)</f>
        <v>1926094</v>
      </c>
      <c r="K25" s="74"/>
      <c r="L25" s="106">
        <f>SUM(L17:L24)</f>
        <v>1097654</v>
      </c>
      <c r="M25" s="84"/>
      <c r="N25" s="107">
        <f>SUM(N17:N24)</f>
        <v>3023747</v>
      </c>
      <c r="O25" s="74"/>
      <c r="P25" s="106">
        <f>SUM(P17:P24)</f>
        <v>1075896</v>
      </c>
      <c r="Q25" s="84"/>
      <c r="R25" s="107">
        <f>SUM(R17:R24)</f>
        <v>4099643</v>
      </c>
      <c r="S25" s="74"/>
      <c r="T25" s="99">
        <f>SUM(T17:T24)</f>
        <v>959230</v>
      </c>
      <c r="U25" s="74"/>
      <c r="V25" s="106">
        <f>SUM(V17:V24)</f>
        <v>922211</v>
      </c>
      <c r="W25" s="84"/>
      <c r="X25" s="107">
        <f>SUM(X17:X24)</f>
        <v>1881441</v>
      </c>
      <c r="Y25" s="74"/>
      <c r="Z25" s="106">
        <f>SUM(Z17:Z24)</f>
        <v>906771</v>
      </c>
      <c r="AA25" s="84"/>
      <c r="AB25" s="107">
        <f>SUM(AB17:AB24)</f>
        <v>2788212</v>
      </c>
      <c r="AC25" s="74"/>
      <c r="AD25" s="106">
        <f>SUM(AD17:AD24)</f>
        <v>978771</v>
      </c>
      <c r="AE25" s="84"/>
      <c r="AF25" s="107">
        <f>SUM(AF17:AF24)</f>
        <v>3766982</v>
      </c>
      <c r="AG25" s="74"/>
      <c r="AH25" s="99">
        <f>SUM(AH17:AH24)</f>
        <v>898923</v>
      </c>
      <c r="AI25" s="74"/>
      <c r="AJ25" s="106">
        <f>SUM(AJ17:AJ24)</f>
        <v>890443</v>
      </c>
      <c r="AK25" s="84"/>
      <c r="AL25" s="107">
        <f>SUM(AL17:AL24)</f>
        <v>1789365</v>
      </c>
      <c r="AM25" s="74"/>
      <c r="AN25" s="106">
        <f>SUM(AN17:AN24)</f>
        <v>1012601</v>
      </c>
      <c r="AO25" s="84"/>
      <c r="AP25" s="107">
        <f>SUM(AP17:AP24)</f>
        <v>2801967</v>
      </c>
      <c r="AQ25" s="74"/>
      <c r="AR25" s="106">
        <f>SUM(AR17:AR24)</f>
        <v>979439</v>
      </c>
      <c r="AS25" s="84"/>
      <c r="AT25" s="107">
        <f>SUM(AT17:AT24)</f>
        <v>3781406</v>
      </c>
      <c r="AU25" s="74"/>
      <c r="AV25" s="99">
        <f>SUM(AV17:AV24)</f>
        <v>849621</v>
      </c>
      <c r="AW25" s="74"/>
      <c r="AX25" s="106">
        <f>SUM(AX17:AX24)</f>
        <v>881627</v>
      </c>
      <c r="AY25" s="84"/>
      <c r="AZ25" s="107">
        <f>SUM(AZ17:AZ24)</f>
        <v>1731248</v>
      </c>
    </row>
    <row r="26" spans="2:52">
      <c r="B26" s="75"/>
      <c r="C26" s="87"/>
      <c r="D26" s="87"/>
      <c r="E26" s="87"/>
      <c r="F26" s="82"/>
      <c r="G26" s="75"/>
      <c r="H26" s="83"/>
      <c r="I26" s="84"/>
      <c r="J26" s="85"/>
      <c r="K26" s="75"/>
      <c r="L26" s="83"/>
      <c r="M26" s="84"/>
      <c r="N26" s="85"/>
      <c r="O26" s="75"/>
      <c r="P26" s="83"/>
      <c r="Q26" s="84"/>
      <c r="R26" s="85"/>
      <c r="S26" s="75"/>
      <c r="T26" s="82"/>
      <c r="U26" s="75"/>
      <c r="V26" s="83"/>
      <c r="W26" s="84"/>
      <c r="X26" s="85"/>
      <c r="Y26" s="75"/>
      <c r="Z26" s="83"/>
      <c r="AA26" s="84"/>
      <c r="AB26" s="85"/>
      <c r="AC26" s="75"/>
      <c r="AD26" s="83"/>
      <c r="AE26" s="84"/>
      <c r="AF26" s="85"/>
      <c r="AG26" s="75"/>
      <c r="AH26" s="82"/>
      <c r="AI26" s="75"/>
      <c r="AJ26" s="83"/>
      <c r="AK26" s="84"/>
      <c r="AL26" s="85"/>
      <c r="AM26" s="75"/>
      <c r="AN26" s="83"/>
      <c r="AO26" s="84"/>
      <c r="AP26" s="85"/>
      <c r="AQ26" s="75"/>
      <c r="AR26" s="83"/>
      <c r="AS26" s="84"/>
      <c r="AT26" s="85"/>
      <c r="AU26" s="75"/>
      <c r="AV26" s="82"/>
      <c r="AW26" s="75"/>
      <c r="AX26" s="83"/>
      <c r="AY26" s="84"/>
      <c r="AZ26" s="85"/>
    </row>
    <row r="27" spans="2:52">
      <c r="B27" s="108" t="s">
        <v>31</v>
      </c>
      <c r="C27" s="88"/>
      <c r="D27" s="88"/>
      <c r="E27" s="88"/>
      <c r="F27" s="109">
        <f>F13-F25</f>
        <v>71407</v>
      </c>
      <c r="G27" s="110"/>
      <c r="H27" s="111">
        <f>H13-H25</f>
        <v>39575</v>
      </c>
      <c r="I27" s="84"/>
      <c r="J27" s="112">
        <f>J13-J25</f>
        <v>110982</v>
      </c>
      <c r="K27" s="110"/>
      <c r="L27" s="111">
        <f>L13-L25</f>
        <v>-14626</v>
      </c>
      <c r="M27" s="84"/>
      <c r="N27" s="112">
        <f>N13-N25</f>
        <v>96356</v>
      </c>
      <c r="O27" s="110"/>
      <c r="P27" s="111">
        <f>P13-P25</f>
        <v>-27406</v>
      </c>
      <c r="Q27" s="84"/>
      <c r="R27" s="112">
        <f>R13-R25</f>
        <v>68950</v>
      </c>
      <c r="S27" s="110"/>
      <c r="T27" s="109">
        <f>T13-T25</f>
        <v>26470</v>
      </c>
      <c r="U27" s="110"/>
      <c r="V27" s="111">
        <f>V13-V25</f>
        <v>34291</v>
      </c>
      <c r="W27" s="84"/>
      <c r="X27" s="112">
        <f>X13-X25</f>
        <v>60761</v>
      </c>
      <c r="Y27" s="110"/>
      <c r="Z27" s="111">
        <f>Z13-Z25</f>
        <v>56710</v>
      </c>
      <c r="AA27" s="84"/>
      <c r="AB27" s="112">
        <f>AB13-AB25</f>
        <v>117471</v>
      </c>
      <c r="AC27" s="110"/>
      <c r="AD27" s="111">
        <f>AD13-AD25</f>
        <v>21488</v>
      </c>
      <c r="AE27" s="84"/>
      <c r="AF27" s="112">
        <f>AF13-AF25</f>
        <v>138959</v>
      </c>
      <c r="AG27" s="110"/>
      <c r="AH27" s="109">
        <f>AH13-AH25</f>
        <v>51442</v>
      </c>
      <c r="AI27" s="110"/>
      <c r="AJ27" s="111">
        <f>AJ13-AJ25</f>
        <v>36289</v>
      </c>
      <c r="AK27" s="84"/>
      <c r="AL27" s="112">
        <f>AL13-AL25</f>
        <v>87731</v>
      </c>
      <c r="AM27" s="110"/>
      <c r="AN27" s="111">
        <f>AN13-AN25</f>
        <v>-90272</v>
      </c>
      <c r="AO27" s="84"/>
      <c r="AP27" s="112">
        <f>AP13-AP25</f>
        <v>-2541</v>
      </c>
      <c r="AQ27" s="110"/>
      <c r="AR27" s="111">
        <f>AR13-AR25</f>
        <v>-9034</v>
      </c>
      <c r="AS27" s="84"/>
      <c r="AT27" s="112">
        <f>AT13-AT25</f>
        <v>-11575</v>
      </c>
      <c r="AU27" s="110"/>
      <c r="AV27" s="109">
        <f>AV13-AV25</f>
        <v>41414</v>
      </c>
      <c r="AW27" s="110"/>
      <c r="AX27" s="111">
        <f>AX13-AX25</f>
        <v>34744</v>
      </c>
      <c r="AY27" s="84"/>
      <c r="AZ27" s="112">
        <f>AZ13-AZ25</f>
        <v>76158</v>
      </c>
    </row>
    <row r="28" spans="2:52">
      <c r="B28" s="75"/>
      <c r="C28" s="87"/>
      <c r="D28" s="87"/>
      <c r="E28" s="87"/>
      <c r="F28" s="82"/>
      <c r="G28" s="75"/>
      <c r="H28" s="83"/>
      <c r="I28" s="84"/>
      <c r="J28" s="85"/>
      <c r="K28" s="75"/>
      <c r="L28" s="83"/>
      <c r="M28" s="84"/>
      <c r="N28" s="85"/>
      <c r="O28" s="75"/>
      <c r="P28" s="83"/>
      <c r="Q28" s="84"/>
      <c r="R28" s="85"/>
      <c r="S28" s="75"/>
      <c r="T28" s="82"/>
      <c r="U28" s="75"/>
      <c r="V28" s="83"/>
      <c r="W28" s="84"/>
      <c r="X28" s="85"/>
      <c r="Y28" s="75"/>
      <c r="Z28" s="83"/>
      <c r="AA28" s="84"/>
      <c r="AB28" s="85"/>
      <c r="AC28" s="75"/>
      <c r="AD28" s="83"/>
      <c r="AE28" s="84"/>
      <c r="AF28" s="85"/>
      <c r="AG28" s="75"/>
      <c r="AH28" s="82"/>
      <c r="AI28" s="75"/>
      <c r="AJ28" s="83"/>
      <c r="AK28" s="84"/>
      <c r="AL28" s="85"/>
      <c r="AM28" s="75"/>
      <c r="AN28" s="83"/>
      <c r="AO28" s="84"/>
      <c r="AP28" s="85"/>
      <c r="AQ28" s="75"/>
      <c r="AR28" s="83"/>
      <c r="AS28" s="84"/>
      <c r="AT28" s="85"/>
      <c r="AU28" s="75"/>
      <c r="AV28" s="82"/>
      <c r="AW28" s="75"/>
      <c r="AX28" s="83"/>
      <c r="AY28" s="84"/>
      <c r="AZ28" s="85"/>
    </row>
    <row r="29" spans="2:52">
      <c r="B29" s="74" t="s">
        <v>32</v>
      </c>
      <c r="C29" s="81"/>
      <c r="D29" s="81"/>
      <c r="E29" s="81"/>
      <c r="F29" s="82"/>
      <c r="G29" s="75"/>
      <c r="H29" s="83"/>
      <c r="I29" s="84"/>
      <c r="J29" s="85"/>
      <c r="K29" s="75"/>
      <c r="L29" s="83"/>
      <c r="M29" s="84"/>
      <c r="N29" s="85"/>
      <c r="O29" s="75"/>
      <c r="P29" s="83"/>
      <c r="Q29" s="84"/>
      <c r="R29" s="85"/>
      <c r="S29" s="75"/>
      <c r="T29" s="82"/>
      <c r="U29" s="75"/>
      <c r="V29" s="83"/>
      <c r="W29" s="84"/>
      <c r="X29" s="85"/>
      <c r="Y29" s="75"/>
      <c r="Z29" s="83"/>
      <c r="AA29" s="84"/>
      <c r="AB29" s="85"/>
      <c r="AC29" s="75"/>
      <c r="AD29" s="83"/>
      <c r="AE29" s="84"/>
      <c r="AF29" s="85"/>
      <c r="AG29" s="75"/>
      <c r="AH29" s="82"/>
      <c r="AI29" s="75"/>
      <c r="AJ29" s="83"/>
      <c r="AK29" s="84"/>
      <c r="AL29" s="85"/>
      <c r="AM29" s="75"/>
      <c r="AN29" s="83"/>
      <c r="AO29" s="84"/>
      <c r="AP29" s="85"/>
      <c r="AQ29" s="75"/>
      <c r="AR29" s="83"/>
      <c r="AS29" s="84"/>
      <c r="AT29" s="85"/>
      <c r="AU29" s="75"/>
      <c r="AV29" s="82"/>
      <c r="AW29" s="75"/>
      <c r="AX29" s="83"/>
      <c r="AY29" s="84"/>
      <c r="AZ29" s="85"/>
    </row>
    <row r="30" spans="2:52">
      <c r="B30" s="75"/>
      <c r="C30" s="87" t="s">
        <v>33</v>
      </c>
      <c r="D30" s="87"/>
      <c r="E30" s="87"/>
      <c r="F30" s="82">
        <v>45033</v>
      </c>
      <c r="G30" s="75"/>
      <c r="H30" s="94">
        <v>36673</v>
      </c>
      <c r="I30" s="84"/>
      <c r="J30" s="85">
        <v>81706</v>
      </c>
      <c r="K30" s="75"/>
      <c r="L30" s="94">
        <v>40101</v>
      </c>
      <c r="M30" s="84"/>
      <c r="N30" s="85">
        <v>121807</v>
      </c>
      <c r="O30" s="75"/>
      <c r="P30" s="94">
        <v>35872</v>
      </c>
      <c r="Q30" s="84"/>
      <c r="R30" s="85">
        <v>157679</v>
      </c>
      <c r="S30" s="75"/>
      <c r="T30" s="82">
        <v>43962</v>
      </c>
      <c r="U30" s="75"/>
      <c r="V30" s="94">
        <v>37810</v>
      </c>
      <c r="W30" s="84"/>
      <c r="X30" s="85">
        <v>81772</v>
      </c>
      <c r="Y30" s="75"/>
      <c r="Z30" s="94">
        <v>39602</v>
      </c>
      <c r="AA30" s="84"/>
      <c r="AB30" s="85">
        <v>121374</v>
      </c>
      <c r="AC30" s="75"/>
      <c r="AD30" s="94">
        <v>36922</v>
      </c>
      <c r="AE30" s="84"/>
      <c r="AF30" s="85">
        <v>158296</v>
      </c>
      <c r="AG30" s="75"/>
      <c r="AH30" s="82">
        <v>41882</v>
      </c>
      <c r="AI30" s="75"/>
      <c r="AJ30" s="94">
        <v>38455</v>
      </c>
      <c r="AK30" s="84"/>
      <c r="AL30" s="85">
        <v>80337</v>
      </c>
      <c r="AM30" s="75"/>
      <c r="AN30" s="94">
        <v>43109</v>
      </c>
      <c r="AO30" s="84"/>
      <c r="AP30" s="85">
        <v>123445</v>
      </c>
      <c r="AQ30" s="75"/>
      <c r="AR30" s="94">
        <v>37919</v>
      </c>
      <c r="AS30" s="84"/>
      <c r="AT30" s="85">
        <v>161364</v>
      </c>
      <c r="AU30" s="75"/>
      <c r="AV30" s="82">
        <v>35927</v>
      </c>
      <c r="AW30" s="75"/>
      <c r="AX30" s="94">
        <v>41714</v>
      </c>
      <c r="AY30" s="84"/>
      <c r="AZ30" s="85">
        <v>77641</v>
      </c>
    </row>
    <row r="31" spans="2:52">
      <c r="B31" s="75"/>
      <c r="C31" s="87" t="s">
        <v>34</v>
      </c>
      <c r="D31" s="104"/>
      <c r="E31" s="104"/>
      <c r="F31" s="82">
        <v>978</v>
      </c>
      <c r="G31" s="75"/>
      <c r="H31" s="94">
        <v>2526</v>
      </c>
      <c r="I31" s="84"/>
      <c r="J31" s="85">
        <v>3504</v>
      </c>
      <c r="K31" s="75"/>
      <c r="L31" s="94">
        <v>1612</v>
      </c>
      <c r="M31" s="84"/>
      <c r="N31" s="85">
        <v>5116</v>
      </c>
      <c r="O31" s="75"/>
      <c r="P31" s="94">
        <v>2644</v>
      </c>
      <c r="Q31" s="84"/>
      <c r="R31" s="85">
        <v>7760</v>
      </c>
      <c r="S31" s="75"/>
      <c r="T31" s="82">
        <v>2189</v>
      </c>
      <c r="U31" s="75"/>
      <c r="V31" s="94">
        <v>2809</v>
      </c>
      <c r="W31" s="84"/>
      <c r="X31" s="85">
        <v>4997</v>
      </c>
      <c r="Y31" s="75"/>
      <c r="Z31" s="94">
        <v>2771</v>
      </c>
      <c r="AA31" s="84"/>
      <c r="AB31" s="85">
        <v>7769</v>
      </c>
      <c r="AC31" s="75"/>
      <c r="AD31" s="94">
        <v>2006</v>
      </c>
      <c r="AE31" s="84"/>
      <c r="AF31" s="85">
        <v>9774</v>
      </c>
      <c r="AG31" s="75"/>
      <c r="AH31" s="82">
        <v>2222</v>
      </c>
      <c r="AI31" s="75"/>
      <c r="AJ31" s="94">
        <v>3302</v>
      </c>
      <c r="AK31" s="84"/>
      <c r="AL31" s="85">
        <v>5524</v>
      </c>
      <c r="AM31" s="75"/>
      <c r="AN31" s="94">
        <v>3552</v>
      </c>
      <c r="AO31" s="84"/>
      <c r="AP31" s="85">
        <v>9076</v>
      </c>
      <c r="AQ31" s="75"/>
      <c r="AR31" s="94">
        <v>2579</v>
      </c>
      <c r="AS31" s="84"/>
      <c r="AT31" s="85">
        <v>11655</v>
      </c>
      <c r="AU31" s="75"/>
      <c r="AV31" s="82">
        <v>2658</v>
      </c>
      <c r="AW31" s="75"/>
      <c r="AX31" s="94">
        <v>3701</v>
      </c>
      <c r="AY31" s="84"/>
      <c r="AZ31" s="85">
        <v>6358</v>
      </c>
    </row>
    <row r="32" spans="2:52">
      <c r="B32" s="75"/>
      <c r="C32" s="113" t="s">
        <v>36</v>
      </c>
      <c r="D32" s="87"/>
      <c r="E32" s="87"/>
      <c r="F32" s="82">
        <v>-33672</v>
      </c>
      <c r="G32" s="75"/>
      <c r="H32" s="94">
        <v>-38853</v>
      </c>
      <c r="I32" s="84"/>
      <c r="J32" s="85">
        <v>-72525</v>
      </c>
      <c r="K32" s="75"/>
      <c r="L32" s="94">
        <v>-42313</v>
      </c>
      <c r="M32" s="84"/>
      <c r="N32" s="85">
        <v>-114838</v>
      </c>
      <c r="O32" s="75"/>
      <c r="P32" s="94">
        <v>-47681</v>
      </c>
      <c r="Q32" s="84"/>
      <c r="R32" s="85">
        <v>-162519</v>
      </c>
      <c r="S32" s="75"/>
      <c r="T32" s="82">
        <v>-47489</v>
      </c>
      <c r="U32" s="75"/>
      <c r="V32" s="94">
        <v>-50657</v>
      </c>
      <c r="W32" s="84"/>
      <c r="X32" s="85">
        <v>-98146</v>
      </c>
      <c r="Y32" s="75"/>
      <c r="Z32" s="94">
        <v>-48990</v>
      </c>
      <c r="AA32" s="84"/>
      <c r="AB32" s="85">
        <v>-147136</v>
      </c>
      <c r="AC32" s="75"/>
      <c r="AD32" s="94">
        <v>-49042</v>
      </c>
      <c r="AE32" s="84"/>
      <c r="AF32" s="85">
        <v>-196178</v>
      </c>
      <c r="AG32" s="75"/>
      <c r="AH32" s="82">
        <v>-43858</v>
      </c>
      <c r="AI32" s="75"/>
      <c r="AJ32" s="94">
        <v>-46413</v>
      </c>
      <c r="AK32" s="84"/>
      <c r="AL32" s="85">
        <v>-90271</v>
      </c>
      <c r="AM32" s="75"/>
      <c r="AN32" s="94">
        <v>-47935</v>
      </c>
      <c r="AO32" s="84"/>
      <c r="AP32" s="85">
        <v>-138207</v>
      </c>
      <c r="AQ32" s="75"/>
      <c r="AR32" s="94">
        <v>-45178</v>
      </c>
      <c r="AS32" s="84"/>
      <c r="AT32" s="85">
        <v>-183385</v>
      </c>
      <c r="AU32" s="75"/>
      <c r="AV32" s="82">
        <v>-39653</v>
      </c>
      <c r="AW32" s="75"/>
      <c r="AX32" s="94">
        <v>-44185</v>
      </c>
      <c r="AY32" s="84"/>
      <c r="AZ32" s="85">
        <v>-83838</v>
      </c>
    </row>
    <row r="33" spans="2:52">
      <c r="B33" s="75"/>
      <c r="C33" s="104" t="s">
        <v>37</v>
      </c>
      <c r="D33" s="104"/>
      <c r="E33" s="104"/>
      <c r="F33" s="82">
        <v>-48</v>
      </c>
      <c r="G33" s="75"/>
      <c r="H33" s="94">
        <v>37</v>
      </c>
      <c r="I33" s="84"/>
      <c r="J33" s="85">
        <v>-11</v>
      </c>
      <c r="K33" s="75"/>
      <c r="L33" s="94">
        <v>-77</v>
      </c>
      <c r="M33" s="84"/>
      <c r="N33" s="85">
        <v>-89</v>
      </c>
      <c r="O33" s="75"/>
      <c r="P33" s="94">
        <v>-68</v>
      </c>
      <c r="Q33" s="84"/>
      <c r="R33" s="85">
        <v>-157</v>
      </c>
      <c r="S33" s="75"/>
      <c r="T33" s="82">
        <v>143</v>
      </c>
      <c r="U33" s="75"/>
      <c r="V33" s="94">
        <v>-223</v>
      </c>
      <c r="W33" s="84"/>
      <c r="X33" s="85">
        <v>-79</v>
      </c>
      <c r="Y33" s="75"/>
      <c r="Z33" s="94">
        <v>-19</v>
      </c>
      <c r="AA33" s="84"/>
      <c r="AB33" s="85">
        <v>-99</v>
      </c>
      <c r="AC33" s="75"/>
      <c r="AD33" s="94">
        <v>-27</v>
      </c>
      <c r="AE33" s="84"/>
      <c r="AF33" s="85">
        <v>-125</v>
      </c>
      <c r="AG33" s="75"/>
      <c r="AH33" s="82">
        <v>7</v>
      </c>
      <c r="AI33" s="75"/>
      <c r="AJ33" s="94">
        <v>-39</v>
      </c>
      <c r="AK33" s="84"/>
      <c r="AL33" s="85">
        <v>-32</v>
      </c>
      <c r="AM33" s="75"/>
      <c r="AN33" s="94">
        <v>-52</v>
      </c>
      <c r="AO33" s="84"/>
      <c r="AP33" s="85">
        <v>-82</v>
      </c>
      <c r="AQ33" s="75"/>
      <c r="AR33" s="94">
        <v>-47</v>
      </c>
      <c r="AS33" s="84"/>
      <c r="AT33" s="85">
        <v>-130</v>
      </c>
      <c r="AU33" s="75"/>
      <c r="AV33" s="82">
        <v>-6</v>
      </c>
      <c r="AW33" s="75"/>
      <c r="AX33" s="94">
        <v>-204</v>
      </c>
      <c r="AY33" s="84"/>
      <c r="AZ33" s="85">
        <v>-209</v>
      </c>
    </row>
    <row r="34" spans="2:52">
      <c r="B34" s="75"/>
      <c r="C34" s="81"/>
      <c r="D34" s="102" t="s">
        <v>38</v>
      </c>
      <c r="E34" s="81"/>
      <c r="F34" s="99">
        <f>SUM(F30:F33)</f>
        <v>12291</v>
      </c>
      <c r="G34" s="110"/>
      <c r="H34" s="106">
        <f>SUM(H30:H33)</f>
        <v>383</v>
      </c>
      <c r="I34" s="110"/>
      <c r="J34" s="107">
        <f>SUM(J30:J33)</f>
        <v>12674</v>
      </c>
      <c r="K34" s="110"/>
      <c r="L34" s="106">
        <f>SUM(L30:L33)</f>
        <v>-677</v>
      </c>
      <c r="M34" s="110"/>
      <c r="N34" s="107">
        <f>SUM(N30:N33)</f>
        <v>11996</v>
      </c>
      <c r="O34" s="110"/>
      <c r="P34" s="106">
        <f>SUM(P30:P33)</f>
        <v>-9233</v>
      </c>
      <c r="Q34" s="110"/>
      <c r="R34" s="107">
        <f>SUM(R30:R33)</f>
        <v>2763</v>
      </c>
      <c r="S34" s="110"/>
      <c r="T34" s="99">
        <f>SUM(T30:T33)</f>
        <v>-1195</v>
      </c>
      <c r="U34" s="110"/>
      <c r="V34" s="106">
        <f>SUM(V30:V33)</f>
        <v>-10261</v>
      </c>
      <c r="W34" s="110"/>
      <c r="X34" s="107">
        <f>SUM(X30:X33)</f>
        <v>-11456</v>
      </c>
      <c r="Y34" s="110"/>
      <c r="Z34" s="106">
        <f>SUM(Z30:Z33)</f>
        <v>-6636</v>
      </c>
      <c r="AA34" s="110"/>
      <c r="AB34" s="107">
        <f>SUM(AB30:AB33)</f>
        <v>-18092</v>
      </c>
      <c r="AC34" s="110"/>
      <c r="AD34" s="106">
        <f>SUM(AD30:AD33)</f>
        <v>-10141</v>
      </c>
      <c r="AE34" s="110"/>
      <c r="AF34" s="107">
        <f>SUM(AF30:AF33)</f>
        <v>-28233</v>
      </c>
      <c r="AG34" s="110"/>
      <c r="AH34" s="99">
        <f>SUM(AH30:AH33)</f>
        <v>253</v>
      </c>
      <c r="AI34" s="110"/>
      <c r="AJ34" s="106">
        <f>SUM(AJ30:AJ33)</f>
        <v>-4695</v>
      </c>
      <c r="AK34" s="110"/>
      <c r="AL34" s="107">
        <f>SUM(AL30:AL33)</f>
        <v>-4442</v>
      </c>
      <c r="AM34" s="110"/>
      <c r="AN34" s="106">
        <f>SUM(AN30:AN33)</f>
        <v>-1326</v>
      </c>
      <c r="AO34" s="110"/>
      <c r="AP34" s="107">
        <f>SUM(AP30:AP33)</f>
        <v>-5768</v>
      </c>
      <c r="AQ34" s="110"/>
      <c r="AR34" s="106">
        <f>SUM(AR30:AR33)</f>
        <v>-4727</v>
      </c>
      <c r="AS34" s="110"/>
      <c r="AT34" s="107">
        <f>SUM(AT30:AT33)</f>
        <v>-10496</v>
      </c>
      <c r="AU34" s="110"/>
      <c r="AV34" s="99">
        <f>SUM(AV30:AV33)</f>
        <v>-1074</v>
      </c>
      <c r="AW34" s="110"/>
      <c r="AX34" s="106">
        <f>SUM(AX30:AX33)</f>
        <v>1026</v>
      </c>
      <c r="AY34" s="110"/>
      <c r="AZ34" s="107">
        <f>SUM(AZ30:AZ33)</f>
        <v>-48</v>
      </c>
    </row>
    <row r="35" spans="2:52">
      <c r="B35" s="75"/>
      <c r="C35" s="81"/>
      <c r="D35" s="102"/>
      <c r="E35" s="81"/>
      <c r="F35" s="82"/>
      <c r="G35" s="75"/>
      <c r="H35" s="83"/>
      <c r="I35" s="84"/>
      <c r="J35" s="85"/>
      <c r="K35" s="75"/>
      <c r="L35" s="83"/>
      <c r="M35" s="84"/>
      <c r="N35" s="85"/>
      <c r="O35" s="75"/>
      <c r="P35" s="83"/>
      <c r="Q35" s="84"/>
      <c r="R35" s="85"/>
      <c r="S35" s="75"/>
      <c r="T35" s="82"/>
      <c r="U35" s="75"/>
      <c r="V35" s="83"/>
      <c r="W35" s="84"/>
      <c r="X35" s="85"/>
      <c r="Y35" s="75"/>
      <c r="Z35" s="83"/>
      <c r="AA35" s="84"/>
      <c r="AB35" s="85"/>
      <c r="AC35" s="75"/>
      <c r="AD35" s="83"/>
      <c r="AE35" s="84"/>
      <c r="AF35" s="85"/>
      <c r="AG35" s="75"/>
      <c r="AH35" s="82"/>
      <c r="AI35" s="75"/>
      <c r="AJ35" s="83"/>
      <c r="AK35" s="84"/>
      <c r="AL35" s="85"/>
      <c r="AM35" s="75"/>
      <c r="AN35" s="83"/>
      <c r="AO35" s="84"/>
      <c r="AP35" s="85"/>
      <c r="AQ35" s="75"/>
      <c r="AR35" s="83"/>
      <c r="AS35" s="84"/>
      <c r="AT35" s="85"/>
      <c r="AU35" s="75"/>
      <c r="AV35" s="82"/>
      <c r="AW35" s="75"/>
      <c r="AX35" s="83"/>
      <c r="AY35" s="84"/>
      <c r="AZ35" s="85"/>
    </row>
    <row r="36" spans="2:52">
      <c r="B36" s="114" t="s">
        <v>39</v>
      </c>
      <c r="C36" s="81"/>
      <c r="D36" s="81"/>
      <c r="E36" s="81"/>
      <c r="F36" s="109">
        <f>F27+F34</f>
        <v>83698</v>
      </c>
      <c r="G36" s="110"/>
      <c r="H36" s="111">
        <f>H27+H34</f>
        <v>39958</v>
      </c>
      <c r="I36" s="110"/>
      <c r="J36" s="112">
        <f>J27+J34</f>
        <v>123656</v>
      </c>
      <c r="K36" s="110"/>
      <c r="L36" s="111">
        <f>L27+L34</f>
        <v>-15303</v>
      </c>
      <c r="M36" s="110"/>
      <c r="N36" s="112">
        <f>N27+N34</f>
        <v>108352</v>
      </c>
      <c r="O36" s="110"/>
      <c r="P36" s="111">
        <f>P27+P34</f>
        <v>-36639</v>
      </c>
      <c r="Q36" s="110"/>
      <c r="R36" s="112">
        <f>R27+R34</f>
        <v>71713</v>
      </c>
      <c r="S36" s="110"/>
      <c r="T36" s="109">
        <f>T27+T34</f>
        <v>25275</v>
      </c>
      <c r="U36" s="110"/>
      <c r="V36" s="111">
        <f>V27+V34</f>
        <v>24030</v>
      </c>
      <c r="W36" s="110"/>
      <c r="X36" s="112">
        <f>X27+X34</f>
        <v>49305</v>
      </c>
      <c r="Y36" s="110"/>
      <c r="Z36" s="111">
        <f>Z27+Z34</f>
        <v>50074</v>
      </c>
      <c r="AA36" s="110"/>
      <c r="AB36" s="112">
        <f>AB27+AB34</f>
        <v>99379</v>
      </c>
      <c r="AC36" s="110"/>
      <c r="AD36" s="111">
        <f>AD27+AD34</f>
        <v>11347</v>
      </c>
      <c r="AE36" s="110"/>
      <c r="AF36" s="112">
        <f>AF27+AF34</f>
        <v>110726</v>
      </c>
      <c r="AG36" s="110"/>
      <c r="AH36" s="109">
        <f>AH27+AH34</f>
        <v>51695</v>
      </c>
      <c r="AI36" s="110"/>
      <c r="AJ36" s="111">
        <f>AJ27+AJ34</f>
        <v>31594</v>
      </c>
      <c r="AK36" s="110"/>
      <c r="AL36" s="112">
        <f>AL27+AL34</f>
        <v>83289</v>
      </c>
      <c r="AM36" s="110"/>
      <c r="AN36" s="111">
        <f>AN27+AN34</f>
        <v>-91598</v>
      </c>
      <c r="AO36" s="110"/>
      <c r="AP36" s="112">
        <f>AP27+AP34</f>
        <v>-8309</v>
      </c>
      <c r="AQ36" s="110"/>
      <c r="AR36" s="111">
        <f>AR27+AR34</f>
        <v>-13761</v>
      </c>
      <c r="AS36" s="110"/>
      <c r="AT36" s="112">
        <f>AT27+AT34</f>
        <v>-22071</v>
      </c>
      <c r="AU36" s="110"/>
      <c r="AV36" s="109">
        <f>AV27+AV34</f>
        <v>40340</v>
      </c>
      <c r="AW36" s="110"/>
      <c r="AX36" s="111">
        <f>AX27+AX34</f>
        <v>35770</v>
      </c>
      <c r="AY36" s="110"/>
      <c r="AZ36" s="112">
        <f>AZ27+AZ34</f>
        <v>76110</v>
      </c>
    </row>
    <row r="37" spans="2:52">
      <c r="B37" s="75"/>
      <c r="C37" s="113" t="s">
        <v>40</v>
      </c>
      <c r="D37" s="113"/>
      <c r="E37" s="113"/>
      <c r="F37" s="115">
        <v>32102</v>
      </c>
      <c r="G37" s="75"/>
      <c r="H37" s="116">
        <v>17478</v>
      </c>
      <c r="I37" s="84"/>
      <c r="J37" s="117">
        <v>49580</v>
      </c>
      <c r="K37" s="75"/>
      <c r="L37" s="116">
        <v>-3559</v>
      </c>
      <c r="M37" s="84"/>
      <c r="N37" s="117">
        <v>46020</v>
      </c>
      <c r="O37" s="75"/>
      <c r="P37" s="116">
        <v>-9074</v>
      </c>
      <c r="Q37" s="84"/>
      <c r="R37" s="117">
        <v>36946</v>
      </c>
      <c r="S37" s="75"/>
      <c r="T37" s="115">
        <v>10911</v>
      </c>
      <c r="U37" s="75"/>
      <c r="V37" s="116">
        <v>18559</v>
      </c>
      <c r="W37" s="84"/>
      <c r="X37" s="117">
        <v>29470</v>
      </c>
      <c r="Y37" s="75"/>
      <c r="Z37" s="116">
        <v>26578</v>
      </c>
      <c r="AA37" s="84"/>
      <c r="AB37" s="117">
        <v>56048</v>
      </c>
      <c r="AC37" s="75"/>
      <c r="AD37" s="116">
        <v>-3239</v>
      </c>
      <c r="AE37" s="84"/>
      <c r="AF37" s="117">
        <v>52809</v>
      </c>
      <c r="AG37" s="75"/>
      <c r="AH37" s="115">
        <v>28097</v>
      </c>
      <c r="AI37" s="75"/>
      <c r="AJ37" s="116">
        <v>13395</v>
      </c>
      <c r="AK37" s="84"/>
      <c r="AL37" s="117">
        <v>41492</v>
      </c>
      <c r="AM37" s="75"/>
      <c r="AN37" s="116">
        <v>-13217</v>
      </c>
      <c r="AO37" s="84"/>
      <c r="AP37" s="117">
        <v>28275</v>
      </c>
      <c r="AQ37" s="75"/>
      <c r="AR37" s="116">
        <v>-18767</v>
      </c>
      <c r="AS37" s="84"/>
      <c r="AT37" s="117">
        <v>9507</v>
      </c>
      <c r="AU37" s="75"/>
      <c r="AV37" s="115">
        <v>20655</v>
      </c>
      <c r="AW37" s="75"/>
      <c r="AX37" s="116">
        <v>3573</v>
      </c>
      <c r="AY37" s="84"/>
      <c r="AZ37" s="117">
        <v>24227</v>
      </c>
    </row>
    <row r="38" spans="2:52">
      <c r="B38" s="118" t="s">
        <v>41</v>
      </c>
      <c r="C38" s="104"/>
      <c r="D38" s="104"/>
      <c r="E38" s="104"/>
      <c r="F38" s="109">
        <f>F36-F37</f>
        <v>51596</v>
      </c>
      <c r="G38" s="110"/>
      <c r="H38" s="111">
        <f>H36-H37</f>
        <v>22480</v>
      </c>
      <c r="I38" s="110"/>
      <c r="J38" s="112">
        <f>J36-J37</f>
        <v>74076</v>
      </c>
      <c r="K38" s="110"/>
      <c r="L38" s="111">
        <f>L36-L37</f>
        <v>-11744</v>
      </c>
      <c r="M38" s="110"/>
      <c r="N38" s="112">
        <f>N36-N37</f>
        <v>62332</v>
      </c>
      <c r="O38" s="110"/>
      <c r="P38" s="111">
        <f>P36-P37</f>
        <v>-27565</v>
      </c>
      <c r="Q38" s="110"/>
      <c r="R38" s="112">
        <f>R36-R37</f>
        <v>34767</v>
      </c>
      <c r="S38" s="110"/>
      <c r="T38" s="109">
        <f>T36-T37</f>
        <v>14364</v>
      </c>
      <c r="U38" s="110"/>
      <c r="V38" s="111">
        <f>V36-V37</f>
        <v>5471</v>
      </c>
      <c r="W38" s="110"/>
      <c r="X38" s="112">
        <f>X36-X37</f>
        <v>19835</v>
      </c>
      <c r="Y38" s="110"/>
      <c r="Z38" s="111">
        <f>Z36-Z37</f>
        <v>23496</v>
      </c>
      <c r="AA38" s="110"/>
      <c r="AB38" s="112">
        <f>AB36-AB37</f>
        <v>43331</v>
      </c>
      <c r="AC38" s="110"/>
      <c r="AD38" s="111">
        <f>AD36-AD37</f>
        <v>14586</v>
      </c>
      <c r="AE38" s="110"/>
      <c r="AF38" s="112">
        <f>AF36-AF37</f>
        <v>57917</v>
      </c>
      <c r="AG38" s="110"/>
      <c r="AH38" s="109">
        <f>AH36-AH37</f>
        <v>23598</v>
      </c>
      <c r="AI38" s="110"/>
      <c r="AJ38" s="111">
        <f>AJ36-AJ37</f>
        <v>18199</v>
      </c>
      <c r="AK38" s="110"/>
      <c r="AL38" s="112">
        <f>AL36-AL37</f>
        <v>41797</v>
      </c>
      <c r="AM38" s="110"/>
      <c r="AN38" s="111">
        <f>AN36-AN37</f>
        <v>-78381</v>
      </c>
      <c r="AO38" s="110"/>
      <c r="AP38" s="112">
        <f>AP36-AP37</f>
        <v>-36584</v>
      </c>
      <c r="AQ38" s="110"/>
      <c r="AR38" s="111">
        <f>AR36-AR37</f>
        <v>5006</v>
      </c>
      <c r="AS38" s="110"/>
      <c r="AT38" s="112">
        <f>AT36-AT37</f>
        <v>-31578</v>
      </c>
      <c r="AU38" s="110"/>
      <c r="AV38" s="109">
        <f>AV36-AV37</f>
        <v>19685</v>
      </c>
      <c r="AW38" s="110"/>
      <c r="AX38" s="111">
        <f>AX36-AX37</f>
        <v>32197</v>
      </c>
      <c r="AY38" s="110"/>
      <c r="AZ38" s="112">
        <f>AZ36-AZ37</f>
        <v>51883</v>
      </c>
    </row>
    <row r="39" spans="2:52">
      <c r="B39" s="114"/>
      <c r="C39" s="87" t="s">
        <v>59</v>
      </c>
      <c r="D39" s="87"/>
      <c r="E39" s="104"/>
      <c r="F39" s="109">
        <v>2367</v>
      </c>
      <c r="G39" s="75"/>
      <c r="H39" s="116">
        <v>993</v>
      </c>
      <c r="I39" s="110"/>
      <c r="J39" s="112">
        <v>3360</v>
      </c>
      <c r="K39" s="75"/>
      <c r="L39" s="116">
        <v>657</v>
      </c>
      <c r="M39" s="110"/>
      <c r="N39" s="112">
        <v>4016</v>
      </c>
      <c r="O39" s="75"/>
      <c r="P39" s="116">
        <v>520</v>
      </c>
      <c r="Q39" s="110"/>
      <c r="R39" s="112">
        <v>4536</v>
      </c>
      <c r="S39" s="75"/>
      <c r="T39" s="109">
        <v>1340</v>
      </c>
      <c r="U39" s="75"/>
      <c r="V39" s="116">
        <v>920</v>
      </c>
      <c r="W39" s="110"/>
      <c r="X39" s="112">
        <v>2260</v>
      </c>
      <c r="Y39" s="75"/>
      <c r="Z39" s="116">
        <v>951</v>
      </c>
      <c r="AA39" s="110"/>
      <c r="AB39" s="112">
        <v>3212</v>
      </c>
      <c r="AC39" s="75"/>
      <c r="AD39" s="116">
        <v>246</v>
      </c>
      <c r="AE39" s="110"/>
      <c r="AF39" s="112">
        <v>3458</v>
      </c>
      <c r="AG39" s="75"/>
      <c r="AH39" s="109">
        <v>5858</v>
      </c>
      <c r="AI39" s="75"/>
      <c r="AJ39" s="116">
        <v>739</v>
      </c>
      <c r="AK39" s="110"/>
      <c r="AL39" s="112">
        <v>6597</v>
      </c>
      <c r="AM39" s="75"/>
      <c r="AN39" s="116">
        <v>771</v>
      </c>
      <c r="AO39" s="110"/>
      <c r="AP39" s="112">
        <v>7367</v>
      </c>
      <c r="AQ39" s="75"/>
      <c r="AR39" s="116">
        <v>458</v>
      </c>
      <c r="AS39" s="110"/>
      <c r="AT39" s="112">
        <v>7825</v>
      </c>
      <c r="AU39" s="75"/>
      <c r="AV39" s="109">
        <v>1438</v>
      </c>
      <c r="AW39" s="75"/>
      <c r="AX39" s="116">
        <v>701</v>
      </c>
      <c r="AY39" s="110"/>
      <c r="AZ39" s="112">
        <v>2140</v>
      </c>
    </row>
    <row r="40" spans="2:52" ht="13.5" thickBot="1">
      <c r="B40" s="119" t="s">
        <v>60</v>
      </c>
      <c r="C40" s="120"/>
      <c r="D40" s="120"/>
      <c r="E40" s="120"/>
      <c r="F40" s="121">
        <f>F38-F39</f>
        <v>49229</v>
      </c>
      <c r="G40" s="122"/>
      <c r="H40" s="123">
        <f>H38-H39</f>
        <v>21487</v>
      </c>
      <c r="I40" s="122"/>
      <c r="J40" s="124">
        <f>J38-J39</f>
        <v>70716</v>
      </c>
      <c r="K40" s="122"/>
      <c r="L40" s="123">
        <f>L38-L39</f>
        <v>-12401</v>
      </c>
      <c r="M40" s="122"/>
      <c r="N40" s="124">
        <f>N38-N39</f>
        <v>58316</v>
      </c>
      <c r="O40" s="122"/>
      <c r="P40" s="123">
        <f>P38-P39</f>
        <v>-28085</v>
      </c>
      <c r="Q40" s="122"/>
      <c r="R40" s="124">
        <f>R38-R39</f>
        <v>30231</v>
      </c>
      <c r="S40" s="122"/>
      <c r="T40" s="121">
        <f>T38-T39</f>
        <v>13024</v>
      </c>
      <c r="U40" s="122"/>
      <c r="V40" s="123">
        <f>V38-V39</f>
        <v>4551</v>
      </c>
      <c r="W40" s="122"/>
      <c r="X40" s="124">
        <f>X38-X39</f>
        <v>17575</v>
      </c>
      <c r="Y40" s="122"/>
      <c r="Z40" s="123">
        <f>Z38-Z39</f>
        <v>22545</v>
      </c>
      <c r="AA40" s="122"/>
      <c r="AB40" s="124">
        <f>AB38-AB39</f>
        <v>40119</v>
      </c>
      <c r="AC40" s="122"/>
      <c r="AD40" s="123">
        <f>AD38-AD39</f>
        <v>14340</v>
      </c>
      <c r="AE40" s="122"/>
      <c r="AF40" s="124">
        <f>AF38-AF39</f>
        <v>54459</v>
      </c>
      <c r="AG40" s="122"/>
      <c r="AH40" s="121">
        <f>AH38-AH39</f>
        <v>17740</v>
      </c>
      <c r="AI40" s="122"/>
      <c r="AJ40" s="123">
        <f>AJ38-AJ39</f>
        <v>17460</v>
      </c>
      <c r="AK40" s="122"/>
      <c r="AL40" s="124">
        <f>AL38-AL39</f>
        <v>35200</v>
      </c>
      <c r="AM40" s="122"/>
      <c r="AN40" s="123">
        <f>AN38-AN39</f>
        <v>-79152</v>
      </c>
      <c r="AO40" s="122"/>
      <c r="AP40" s="124">
        <f>AP38-AP39</f>
        <v>-43951</v>
      </c>
      <c r="AQ40" s="122"/>
      <c r="AR40" s="123">
        <f>AR38-AR39</f>
        <v>4548</v>
      </c>
      <c r="AS40" s="122"/>
      <c r="AT40" s="124">
        <f>AT38-AT39</f>
        <v>-39403</v>
      </c>
      <c r="AU40" s="122"/>
      <c r="AV40" s="121">
        <f>AV38-AV39</f>
        <v>18247</v>
      </c>
      <c r="AW40" s="122"/>
      <c r="AX40" s="123">
        <f>AX38-AX39</f>
        <v>31496</v>
      </c>
      <c r="AY40" s="122"/>
      <c r="AZ40" s="124">
        <f>AZ38-AZ39</f>
        <v>49743</v>
      </c>
    </row>
    <row r="41" spans="2:52" ht="13.5" thickTop="1">
      <c r="B41" s="103"/>
      <c r="C41" s="81"/>
      <c r="D41" s="81"/>
      <c r="E41" s="81"/>
      <c r="F41" s="125"/>
      <c r="G41" s="75"/>
      <c r="H41" s="94"/>
      <c r="I41" s="126"/>
      <c r="J41" s="127"/>
      <c r="K41" s="75"/>
      <c r="L41" s="94"/>
      <c r="M41" s="126"/>
      <c r="N41" s="127"/>
      <c r="O41" s="75"/>
      <c r="P41" s="94"/>
      <c r="Q41" s="126"/>
      <c r="R41" s="127"/>
      <c r="S41" s="75"/>
      <c r="T41" s="125"/>
      <c r="U41" s="75"/>
      <c r="V41" s="94"/>
      <c r="W41" s="126"/>
      <c r="X41" s="127"/>
      <c r="Y41" s="75"/>
      <c r="Z41" s="94"/>
      <c r="AA41" s="126"/>
      <c r="AB41" s="127"/>
      <c r="AC41" s="75"/>
      <c r="AD41" s="94"/>
      <c r="AE41" s="126"/>
      <c r="AF41" s="127"/>
      <c r="AG41" s="75"/>
      <c r="AH41" s="125"/>
      <c r="AI41" s="75"/>
      <c r="AJ41" s="94"/>
      <c r="AK41" s="126"/>
      <c r="AL41" s="127"/>
      <c r="AM41" s="75"/>
      <c r="AN41" s="94"/>
      <c r="AO41" s="126"/>
      <c r="AP41" s="127"/>
      <c r="AQ41" s="75"/>
      <c r="AR41" s="94"/>
      <c r="AS41" s="126"/>
      <c r="AT41" s="127"/>
      <c r="AU41" s="75"/>
      <c r="AV41" s="125"/>
      <c r="AW41" s="75"/>
      <c r="AX41" s="94"/>
      <c r="AY41" s="126"/>
      <c r="AZ41" s="127"/>
    </row>
    <row r="42" spans="2:52">
      <c r="B42" s="114" t="s">
        <v>46</v>
      </c>
      <c r="C42" s="81"/>
      <c r="D42" s="81"/>
      <c r="E42" s="81"/>
      <c r="F42" s="128">
        <v>85843</v>
      </c>
      <c r="G42" s="75"/>
      <c r="H42" s="94">
        <v>85737</v>
      </c>
      <c r="I42" s="129"/>
      <c r="J42" s="130">
        <v>85790</v>
      </c>
      <c r="K42" s="75"/>
      <c r="L42" s="94">
        <v>85416</v>
      </c>
      <c r="M42" s="129"/>
      <c r="N42" s="130">
        <v>85664</v>
      </c>
      <c r="O42" s="75"/>
      <c r="P42" s="94">
        <v>84908</v>
      </c>
      <c r="Q42" s="129"/>
      <c r="R42" s="130">
        <v>85473</v>
      </c>
      <c r="S42" s="75"/>
      <c r="T42" s="128">
        <v>84770</v>
      </c>
      <c r="U42" s="75"/>
      <c r="V42" s="94">
        <v>85261</v>
      </c>
      <c r="W42" s="129"/>
      <c r="X42" s="130">
        <v>85017</v>
      </c>
      <c r="Y42" s="75"/>
      <c r="Z42" s="94">
        <v>85350</v>
      </c>
      <c r="AA42" s="129"/>
      <c r="AB42" s="130">
        <v>85129</v>
      </c>
      <c r="AC42" s="75"/>
      <c r="AD42" s="94">
        <v>85352</v>
      </c>
      <c r="AE42" s="129"/>
      <c r="AF42" s="130">
        <v>85185</v>
      </c>
      <c r="AG42" s="75"/>
      <c r="AH42" s="128">
        <v>85354</v>
      </c>
      <c r="AI42" s="75"/>
      <c r="AJ42" s="94">
        <v>85965</v>
      </c>
      <c r="AK42" s="129"/>
      <c r="AL42" s="130">
        <v>85659</v>
      </c>
      <c r="AM42" s="75"/>
      <c r="AN42" s="94">
        <v>85832</v>
      </c>
      <c r="AO42" s="129"/>
      <c r="AP42" s="130">
        <v>85717</v>
      </c>
      <c r="AQ42" s="75"/>
      <c r="AR42" s="94">
        <v>85381</v>
      </c>
      <c r="AS42" s="129"/>
      <c r="AT42" s="130">
        <v>85633</v>
      </c>
      <c r="AU42" s="75"/>
      <c r="AV42" s="128">
        <v>85137</v>
      </c>
      <c r="AW42" s="75"/>
      <c r="AX42" s="94">
        <v>85778</v>
      </c>
      <c r="AY42" s="129"/>
      <c r="AZ42" s="130">
        <v>85459</v>
      </c>
    </row>
    <row r="43" spans="2:52">
      <c r="B43" s="114" t="s">
        <v>61</v>
      </c>
      <c r="C43" s="87"/>
      <c r="D43" s="87"/>
      <c r="E43" s="87"/>
      <c r="F43" s="131"/>
      <c r="G43" s="75"/>
      <c r="H43" s="94"/>
      <c r="I43" s="132"/>
      <c r="J43" s="133"/>
      <c r="K43" s="75"/>
      <c r="L43" s="94"/>
      <c r="M43" s="132"/>
      <c r="N43" s="133"/>
      <c r="O43" s="75"/>
      <c r="P43" s="94"/>
      <c r="Q43" s="132"/>
      <c r="R43" s="133"/>
      <c r="S43" s="75"/>
      <c r="T43" s="131"/>
      <c r="U43" s="75"/>
      <c r="V43" s="94"/>
      <c r="W43" s="132"/>
      <c r="X43" s="133"/>
      <c r="Y43" s="75"/>
      <c r="Z43" s="94"/>
      <c r="AA43" s="132"/>
      <c r="AB43" s="133"/>
      <c r="AC43" s="75"/>
      <c r="AD43" s="94"/>
      <c r="AE43" s="132"/>
      <c r="AF43" s="133"/>
      <c r="AG43" s="75"/>
      <c r="AH43" s="131"/>
      <c r="AI43" s="75"/>
      <c r="AJ43" s="94"/>
      <c r="AK43" s="132"/>
      <c r="AL43" s="133"/>
      <c r="AM43" s="75"/>
      <c r="AN43" s="94"/>
      <c r="AO43" s="132"/>
      <c r="AP43" s="133"/>
      <c r="AQ43" s="75"/>
      <c r="AR43" s="94"/>
      <c r="AS43" s="132"/>
      <c r="AT43" s="133"/>
      <c r="AU43" s="75"/>
      <c r="AV43" s="131"/>
      <c r="AW43" s="75"/>
      <c r="AX43" s="94"/>
      <c r="AY43" s="132"/>
      <c r="AZ43" s="133"/>
    </row>
    <row r="44" spans="2:52">
      <c r="B44" s="114"/>
      <c r="C44" s="105" t="s">
        <v>62</v>
      </c>
      <c r="D44" s="87"/>
      <c r="E44" s="87"/>
      <c r="F44" s="134">
        <v>0.56999999999999995</v>
      </c>
      <c r="G44" s="75"/>
      <c r="H44" s="135">
        <v>0.25</v>
      </c>
      <c r="I44" s="136"/>
      <c r="J44" s="137">
        <v>0.82</v>
      </c>
      <c r="K44" s="75"/>
      <c r="L44" s="135">
        <v>-0.15</v>
      </c>
      <c r="M44" s="136"/>
      <c r="N44" s="137">
        <v>0.68</v>
      </c>
      <c r="O44" s="75"/>
      <c r="P44" s="135">
        <v>-0.33</v>
      </c>
      <c r="Q44" s="136"/>
      <c r="R44" s="137">
        <v>0.35</v>
      </c>
      <c r="S44" s="75"/>
      <c r="T44" s="134">
        <v>0.15</v>
      </c>
      <c r="U44" s="75"/>
      <c r="V44" s="135">
        <v>0.05</v>
      </c>
      <c r="W44" s="136"/>
      <c r="X44" s="137">
        <v>0.21</v>
      </c>
      <c r="Y44" s="75"/>
      <c r="Z44" s="135">
        <v>0.26</v>
      </c>
      <c r="AA44" s="136"/>
      <c r="AB44" s="137">
        <v>0.47</v>
      </c>
      <c r="AC44" s="75"/>
      <c r="AD44" s="135">
        <v>0.17</v>
      </c>
      <c r="AE44" s="136"/>
      <c r="AF44" s="137">
        <v>0.64</v>
      </c>
      <c r="AG44" s="75"/>
      <c r="AH44" s="134">
        <v>0.21</v>
      </c>
      <c r="AI44" s="75"/>
      <c r="AJ44" s="135">
        <v>0.2</v>
      </c>
      <c r="AK44" s="136"/>
      <c r="AL44" s="137">
        <v>0.41</v>
      </c>
      <c r="AM44" s="75"/>
      <c r="AN44" s="135">
        <v>-0.92</v>
      </c>
      <c r="AO44" s="136"/>
      <c r="AP44" s="137">
        <v>-0.51</v>
      </c>
      <c r="AQ44" s="75"/>
      <c r="AR44" s="135">
        <v>0.05</v>
      </c>
      <c r="AS44" s="136"/>
      <c r="AT44" s="137">
        <v>-0.46</v>
      </c>
      <c r="AU44" s="75"/>
      <c r="AV44" s="134">
        <v>0.21</v>
      </c>
      <c r="AW44" s="75"/>
      <c r="AX44" s="135">
        <v>0.37</v>
      </c>
      <c r="AY44" s="136"/>
      <c r="AZ44" s="137">
        <v>0.57999999999999996</v>
      </c>
    </row>
    <row r="45" spans="2:52">
      <c r="B45" s="103"/>
      <c r="C45" s="87"/>
      <c r="D45" s="87"/>
      <c r="E45" s="87"/>
      <c r="F45" s="131"/>
      <c r="G45" s="75"/>
      <c r="H45" s="94"/>
      <c r="I45" s="132"/>
      <c r="J45" s="133"/>
      <c r="K45" s="75"/>
      <c r="L45" s="94"/>
      <c r="M45" s="132"/>
      <c r="N45" s="133"/>
      <c r="O45" s="75"/>
      <c r="P45" s="94"/>
      <c r="Q45" s="132"/>
      <c r="R45" s="133"/>
      <c r="S45" s="75"/>
      <c r="T45" s="131"/>
      <c r="U45" s="75"/>
      <c r="V45" s="94"/>
      <c r="W45" s="132"/>
      <c r="X45" s="133"/>
      <c r="Y45" s="75"/>
      <c r="Z45" s="94"/>
      <c r="AA45" s="132"/>
      <c r="AB45" s="133"/>
      <c r="AC45" s="75"/>
      <c r="AD45" s="94"/>
      <c r="AE45" s="132"/>
      <c r="AF45" s="133"/>
      <c r="AG45" s="75"/>
      <c r="AH45" s="131"/>
      <c r="AI45" s="75"/>
      <c r="AJ45" s="94"/>
      <c r="AK45" s="132"/>
      <c r="AL45" s="133"/>
      <c r="AM45" s="75"/>
      <c r="AN45" s="94"/>
      <c r="AO45" s="132"/>
      <c r="AP45" s="133"/>
      <c r="AQ45" s="75"/>
      <c r="AR45" s="94"/>
      <c r="AS45" s="132"/>
      <c r="AT45" s="133"/>
      <c r="AU45" s="75"/>
      <c r="AV45" s="131"/>
      <c r="AW45" s="75"/>
      <c r="AX45" s="94"/>
      <c r="AY45" s="132"/>
      <c r="AZ45" s="133"/>
    </row>
    <row r="46" spans="2:52">
      <c r="B46" s="114" t="s">
        <v>48</v>
      </c>
      <c r="C46" s="81"/>
      <c r="D46" s="81"/>
      <c r="E46" s="81"/>
      <c r="F46" s="128">
        <v>86905</v>
      </c>
      <c r="G46" s="75"/>
      <c r="H46" s="94">
        <v>86561</v>
      </c>
      <c r="I46" s="129"/>
      <c r="J46" s="130">
        <v>86724</v>
      </c>
      <c r="K46" s="75"/>
      <c r="L46" s="94">
        <v>85416</v>
      </c>
      <c r="M46" s="129"/>
      <c r="N46" s="130">
        <v>86569</v>
      </c>
      <c r="O46" s="75"/>
      <c r="P46" s="94">
        <v>84908</v>
      </c>
      <c r="Q46" s="129"/>
      <c r="R46" s="130">
        <v>86353</v>
      </c>
      <c r="S46" s="75"/>
      <c r="T46" s="128">
        <v>85731</v>
      </c>
      <c r="U46" s="75"/>
      <c r="V46" s="94">
        <v>85612</v>
      </c>
      <c r="W46" s="129"/>
      <c r="X46" s="130">
        <v>85790</v>
      </c>
      <c r="Y46" s="75"/>
      <c r="Z46" s="94">
        <v>86774</v>
      </c>
      <c r="AA46" s="129"/>
      <c r="AB46" s="130">
        <v>86163</v>
      </c>
      <c r="AC46" s="75"/>
      <c r="AD46" s="94">
        <v>87686</v>
      </c>
      <c r="AE46" s="129"/>
      <c r="AF46" s="130">
        <v>86732</v>
      </c>
      <c r="AG46" s="75"/>
      <c r="AH46" s="128">
        <v>87818</v>
      </c>
      <c r="AI46" s="75"/>
      <c r="AJ46" s="94">
        <v>88071</v>
      </c>
      <c r="AK46" s="129"/>
      <c r="AL46" s="130">
        <v>87931</v>
      </c>
      <c r="AM46" s="75"/>
      <c r="AN46" s="94">
        <v>85832</v>
      </c>
      <c r="AO46" s="129"/>
      <c r="AP46" s="130">
        <v>85717</v>
      </c>
      <c r="AQ46" s="75"/>
      <c r="AR46" s="94">
        <v>88322</v>
      </c>
      <c r="AS46" s="129"/>
      <c r="AT46" s="130">
        <v>85633</v>
      </c>
      <c r="AU46" s="75"/>
      <c r="AV46" s="128">
        <v>88166</v>
      </c>
      <c r="AW46" s="75"/>
      <c r="AX46" s="94">
        <v>87784</v>
      </c>
      <c r="AY46" s="129"/>
      <c r="AZ46" s="130">
        <v>87947</v>
      </c>
    </row>
    <row r="47" spans="2:52">
      <c r="B47" s="114" t="s">
        <v>63</v>
      </c>
      <c r="C47" s="87"/>
      <c r="D47" s="87"/>
      <c r="E47" s="87"/>
      <c r="F47" s="131"/>
      <c r="G47" s="75"/>
      <c r="H47" s="94"/>
      <c r="I47" s="132"/>
      <c r="J47" s="133"/>
      <c r="K47" s="75"/>
      <c r="L47" s="94"/>
      <c r="M47" s="132"/>
      <c r="N47" s="133"/>
      <c r="O47" s="75"/>
      <c r="P47" s="94"/>
      <c r="Q47" s="132"/>
      <c r="R47" s="133"/>
      <c r="S47" s="75"/>
      <c r="T47" s="131"/>
      <c r="U47" s="75"/>
      <c r="V47" s="94"/>
      <c r="W47" s="132"/>
      <c r="X47" s="133"/>
      <c r="Y47" s="75"/>
      <c r="Z47" s="94"/>
      <c r="AA47" s="132"/>
      <c r="AB47" s="133"/>
      <c r="AC47" s="75"/>
      <c r="AD47" s="94"/>
      <c r="AE47" s="132"/>
      <c r="AF47" s="133"/>
      <c r="AG47" s="75"/>
      <c r="AH47" s="131"/>
      <c r="AI47" s="75"/>
      <c r="AJ47" s="94"/>
      <c r="AK47" s="132"/>
      <c r="AL47" s="133"/>
      <c r="AM47" s="75"/>
      <c r="AN47" s="94"/>
      <c r="AO47" s="132"/>
      <c r="AP47" s="133"/>
      <c r="AQ47" s="75"/>
      <c r="AR47" s="94"/>
      <c r="AS47" s="132"/>
      <c r="AT47" s="133"/>
      <c r="AU47" s="75"/>
      <c r="AV47" s="131"/>
      <c r="AW47" s="75"/>
      <c r="AX47" s="94"/>
      <c r="AY47" s="132"/>
      <c r="AZ47" s="133"/>
    </row>
    <row r="48" spans="2:52">
      <c r="B48" s="114"/>
      <c r="C48" s="105" t="s">
        <v>62</v>
      </c>
      <c r="D48" s="87"/>
      <c r="E48" s="87"/>
      <c r="F48" s="134">
        <v>0.56999999999999995</v>
      </c>
      <c r="G48" s="75"/>
      <c r="H48" s="135">
        <v>0.25</v>
      </c>
      <c r="I48" s="136"/>
      <c r="J48" s="137">
        <v>0.82</v>
      </c>
      <c r="K48" s="75"/>
      <c r="L48" s="135">
        <v>-0.15</v>
      </c>
      <c r="M48" s="136"/>
      <c r="N48" s="137">
        <v>0.67</v>
      </c>
      <c r="O48" s="75"/>
      <c r="P48" s="135">
        <v>-0.33</v>
      </c>
      <c r="Q48" s="136"/>
      <c r="R48" s="137">
        <v>0.35</v>
      </c>
      <c r="S48" s="75"/>
      <c r="T48" s="134">
        <v>0.15</v>
      </c>
      <c r="U48" s="75"/>
      <c r="V48" s="135">
        <v>0.05</v>
      </c>
      <c r="W48" s="136"/>
      <c r="X48" s="137">
        <v>0.2</v>
      </c>
      <c r="Y48" s="75"/>
      <c r="Z48" s="135">
        <v>0.26</v>
      </c>
      <c r="AA48" s="136"/>
      <c r="AB48" s="137">
        <v>0.47</v>
      </c>
      <c r="AC48" s="75"/>
      <c r="AD48" s="135">
        <v>0.16</v>
      </c>
      <c r="AE48" s="136"/>
      <c r="AF48" s="137">
        <v>0.63</v>
      </c>
      <c r="AG48" s="75"/>
      <c r="AH48" s="134">
        <v>0.2</v>
      </c>
      <c r="AI48" s="75"/>
      <c r="AJ48" s="135">
        <v>0.2</v>
      </c>
      <c r="AK48" s="136"/>
      <c r="AL48" s="137">
        <v>0.4</v>
      </c>
      <c r="AM48" s="75"/>
      <c r="AN48" s="135">
        <v>-0.92</v>
      </c>
      <c r="AO48" s="136"/>
      <c r="AP48" s="137">
        <v>-0.51</v>
      </c>
      <c r="AQ48" s="75"/>
      <c r="AR48" s="135">
        <v>0.05</v>
      </c>
      <c r="AS48" s="136"/>
      <c r="AT48" s="137">
        <v>-0.46</v>
      </c>
      <c r="AU48" s="75"/>
      <c r="AV48" s="134">
        <v>0.21</v>
      </c>
      <c r="AW48" s="75"/>
      <c r="AX48" s="135">
        <v>0.36</v>
      </c>
      <c r="AY48" s="136"/>
      <c r="AZ48" s="137">
        <v>0.56999999999999995</v>
      </c>
    </row>
    <row r="49" spans="2:52">
      <c r="B49" s="103"/>
      <c r="C49" s="87"/>
      <c r="D49" s="87"/>
      <c r="E49" s="87"/>
      <c r="F49" s="82"/>
      <c r="G49" s="75"/>
      <c r="H49" s="94"/>
      <c r="I49" s="84"/>
      <c r="J49" s="85"/>
      <c r="K49" s="75"/>
      <c r="L49" s="94"/>
      <c r="M49" s="84"/>
      <c r="N49" s="85"/>
      <c r="O49" s="75"/>
      <c r="P49" s="94"/>
      <c r="Q49" s="84"/>
      <c r="R49" s="85"/>
      <c r="S49" s="75"/>
      <c r="T49" s="82"/>
      <c r="U49" s="75"/>
      <c r="V49" s="94"/>
      <c r="W49" s="84"/>
      <c r="X49" s="85"/>
      <c r="Y49" s="75"/>
      <c r="Z49" s="94"/>
      <c r="AA49" s="84"/>
      <c r="AB49" s="85"/>
      <c r="AC49" s="75"/>
      <c r="AD49" s="94"/>
      <c r="AE49" s="84"/>
      <c r="AF49" s="85"/>
      <c r="AG49" s="75"/>
      <c r="AH49" s="82"/>
      <c r="AI49" s="75"/>
      <c r="AJ49" s="94"/>
      <c r="AK49" s="84"/>
      <c r="AL49" s="85"/>
      <c r="AM49" s="75"/>
      <c r="AN49" s="94"/>
      <c r="AO49" s="84"/>
      <c r="AP49" s="85"/>
      <c r="AQ49" s="75"/>
      <c r="AR49" s="94"/>
      <c r="AS49" s="84"/>
      <c r="AT49" s="85"/>
      <c r="AU49" s="75"/>
      <c r="AV49" s="82"/>
      <c r="AW49" s="75"/>
      <c r="AX49" s="94"/>
      <c r="AY49" s="84"/>
      <c r="AZ49" s="85"/>
    </row>
    <row r="50" spans="2:52">
      <c r="B50" s="75"/>
      <c r="C50" s="87"/>
      <c r="D50" s="87"/>
      <c r="E50" s="87"/>
      <c r="F50" s="115"/>
      <c r="G50" s="75"/>
      <c r="H50" s="116"/>
      <c r="I50" s="138"/>
      <c r="J50" s="117"/>
      <c r="K50" s="75"/>
      <c r="L50" s="116"/>
      <c r="M50" s="138"/>
      <c r="N50" s="117"/>
      <c r="O50" s="75"/>
      <c r="P50" s="116"/>
      <c r="Q50" s="138"/>
      <c r="R50" s="117"/>
      <c r="S50" s="75"/>
      <c r="T50" s="115"/>
      <c r="U50" s="75"/>
      <c r="V50" s="116"/>
      <c r="W50" s="138"/>
      <c r="X50" s="117"/>
      <c r="Y50" s="75"/>
      <c r="Z50" s="116"/>
      <c r="AA50" s="138"/>
      <c r="AB50" s="117"/>
      <c r="AC50" s="75"/>
      <c r="AD50" s="116"/>
      <c r="AE50" s="138"/>
      <c r="AF50" s="117"/>
      <c r="AG50" s="75"/>
      <c r="AH50" s="115"/>
      <c r="AI50" s="75"/>
      <c r="AJ50" s="116"/>
      <c r="AK50" s="138"/>
      <c r="AL50" s="117"/>
      <c r="AM50" s="75"/>
      <c r="AN50" s="116"/>
      <c r="AO50" s="138"/>
      <c r="AP50" s="117"/>
      <c r="AQ50" s="75"/>
      <c r="AR50" s="116"/>
      <c r="AS50" s="138"/>
      <c r="AT50" s="117"/>
      <c r="AU50" s="75"/>
      <c r="AV50" s="115"/>
      <c r="AW50" s="75"/>
      <c r="AX50" s="116"/>
      <c r="AY50" s="138"/>
      <c r="AZ50" s="117"/>
    </row>
    <row r="51" spans="2:5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2:52">
      <c r="B52" s="74" t="s">
        <v>14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2:52">
      <c r="B53" s="1"/>
      <c r="C53" s="1" t="s">
        <v>64</v>
      </c>
      <c r="D53" s="1"/>
      <c r="E53" s="1"/>
      <c r="F53" s="139">
        <v>987911</v>
      </c>
      <c r="G53" s="140"/>
      <c r="H53" s="141">
        <v>1003989</v>
      </c>
      <c r="I53" s="142"/>
      <c r="J53" s="143">
        <v>1991901</v>
      </c>
      <c r="K53" s="140"/>
      <c r="L53" s="141">
        <v>1059461</v>
      </c>
      <c r="M53" s="142"/>
      <c r="N53" s="143">
        <v>3051361</v>
      </c>
      <c r="O53" s="140"/>
      <c r="P53" s="141">
        <v>1024088</v>
      </c>
      <c r="Q53" s="142"/>
      <c r="R53" s="143">
        <v>4075449</v>
      </c>
      <c r="S53" s="140"/>
      <c r="T53" s="139">
        <v>961043</v>
      </c>
      <c r="U53" s="140"/>
      <c r="V53" s="141">
        <v>931285</v>
      </c>
      <c r="W53" s="142"/>
      <c r="X53" s="143">
        <v>1892329</v>
      </c>
      <c r="Y53" s="140"/>
      <c r="Z53" s="141">
        <v>938078</v>
      </c>
      <c r="AA53" s="142"/>
      <c r="AB53" s="143">
        <v>2830407</v>
      </c>
      <c r="AC53" s="140"/>
      <c r="AD53" s="141">
        <v>975153</v>
      </c>
      <c r="AE53" s="142"/>
      <c r="AF53" s="143">
        <v>3805559</v>
      </c>
      <c r="AG53" s="140"/>
      <c r="AH53" s="139">
        <v>924990</v>
      </c>
      <c r="AI53" s="140"/>
      <c r="AJ53" s="141">
        <v>901185</v>
      </c>
      <c r="AK53" s="142"/>
      <c r="AL53" s="143">
        <v>1826174</v>
      </c>
      <c r="AM53" s="140"/>
      <c r="AN53" s="141">
        <v>896660</v>
      </c>
      <c r="AO53" s="142"/>
      <c r="AP53" s="143">
        <v>2722835</v>
      </c>
      <c r="AQ53" s="140"/>
      <c r="AR53" s="141">
        <v>944386</v>
      </c>
      <c r="AS53" s="142"/>
      <c r="AT53" s="143">
        <v>3667221</v>
      </c>
      <c r="AU53" s="140"/>
      <c r="AV53" s="139">
        <v>864051</v>
      </c>
      <c r="AW53" s="140"/>
      <c r="AX53" s="141">
        <v>887836</v>
      </c>
      <c r="AY53" s="142"/>
      <c r="AZ53" s="143">
        <v>1751887</v>
      </c>
    </row>
    <row r="54" spans="2:52">
      <c r="B54" s="1"/>
      <c r="C54" s="1" t="s">
        <v>65</v>
      </c>
      <c r="D54" s="1"/>
      <c r="E54" s="1"/>
      <c r="F54" s="144">
        <v>52958</v>
      </c>
      <c r="G54" s="75"/>
      <c r="H54" s="145">
        <v>53612</v>
      </c>
      <c r="I54" s="75"/>
      <c r="J54" s="146">
        <v>106569</v>
      </c>
      <c r="K54" s="75"/>
      <c r="L54" s="145">
        <v>54264</v>
      </c>
      <c r="M54" s="75"/>
      <c r="N54" s="146">
        <v>160833</v>
      </c>
      <c r="O54" s="75"/>
      <c r="P54" s="145">
        <v>55099</v>
      </c>
      <c r="Q54" s="75"/>
      <c r="R54" s="146">
        <v>215932</v>
      </c>
      <c r="S54" s="75"/>
      <c r="T54" s="144">
        <v>56256</v>
      </c>
      <c r="U54" s="75"/>
      <c r="V54" s="145">
        <v>56816</v>
      </c>
      <c r="W54" s="75"/>
      <c r="X54" s="146">
        <v>113071</v>
      </c>
      <c r="Y54" s="75"/>
      <c r="Z54" s="145">
        <v>57153</v>
      </c>
      <c r="AA54" s="75"/>
      <c r="AB54" s="146">
        <v>170225</v>
      </c>
      <c r="AC54" s="75"/>
      <c r="AD54" s="145">
        <v>56985</v>
      </c>
      <c r="AE54" s="75"/>
      <c r="AF54" s="146">
        <v>227209</v>
      </c>
      <c r="AG54" s="75"/>
      <c r="AH54" s="144">
        <v>58033</v>
      </c>
      <c r="AI54" s="75"/>
      <c r="AJ54" s="145">
        <v>58288</v>
      </c>
      <c r="AK54" s="75"/>
      <c r="AL54" s="146">
        <v>116321</v>
      </c>
      <c r="AM54" s="75"/>
      <c r="AN54" s="145">
        <v>58507</v>
      </c>
      <c r="AO54" s="75"/>
      <c r="AP54" s="146">
        <v>174828</v>
      </c>
      <c r="AQ54" s="75"/>
      <c r="AR54" s="145">
        <v>58892</v>
      </c>
      <c r="AS54" s="75"/>
      <c r="AT54" s="146">
        <v>233720</v>
      </c>
      <c r="AU54" s="75"/>
      <c r="AV54" s="144">
        <v>60717</v>
      </c>
      <c r="AW54" s="75"/>
      <c r="AX54" s="145">
        <v>62301</v>
      </c>
      <c r="AY54" s="75"/>
      <c r="AZ54" s="146">
        <v>123018</v>
      </c>
    </row>
    <row r="55" spans="2:52">
      <c r="B55" s="1"/>
      <c r="C55" s="1" t="s">
        <v>66</v>
      </c>
      <c r="D55" s="1"/>
      <c r="E55" s="1"/>
      <c r="F55" s="144">
        <v>-30697</v>
      </c>
      <c r="G55" s="75"/>
      <c r="H55" s="145">
        <v>-30697</v>
      </c>
      <c r="I55" s="75"/>
      <c r="J55" s="146">
        <v>-61394</v>
      </c>
      <c r="K55" s="75"/>
      <c r="L55" s="145">
        <v>-30697</v>
      </c>
      <c r="M55" s="75"/>
      <c r="N55" s="146">
        <v>-92091</v>
      </c>
      <c r="O55" s="75"/>
      <c r="P55" s="145">
        <v>-30697</v>
      </c>
      <c r="Q55" s="75"/>
      <c r="R55" s="146">
        <v>-122788</v>
      </c>
      <c r="S55" s="75"/>
      <c r="T55" s="144">
        <v>-31599</v>
      </c>
      <c r="U55" s="75"/>
      <c r="V55" s="145">
        <v>-31599</v>
      </c>
      <c r="W55" s="75"/>
      <c r="X55" s="146">
        <v>-63198</v>
      </c>
      <c r="Y55" s="75"/>
      <c r="Z55" s="145">
        <v>-31750</v>
      </c>
      <c r="AA55" s="75"/>
      <c r="AB55" s="146">
        <v>-94949</v>
      </c>
      <c r="AC55" s="75"/>
      <c r="AD55" s="145">
        <v>-31879</v>
      </c>
      <c r="AE55" s="75"/>
      <c r="AF55" s="146">
        <v>-126827</v>
      </c>
      <c r="AG55" s="75"/>
      <c r="AH55" s="144">
        <v>-32658</v>
      </c>
      <c r="AI55" s="75"/>
      <c r="AJ55" s="145">
        <v>-32741</v>
      </c>
      <c r="AK55" s="75"/>
      <c r="AL55" s="146">
        <v>-65399</v>
      </c>
      <c r="AM55" s="75"/>
      <c r="AN55" s="145">
        <v>-32838</v>
      </c>
      <c r="AO55" s="75"/>
      <c r="AP55" s="146">
        <v>-98237</v>
      </c>
      <c r="AQ55" s="75"/>
      <c r="AR55" s="145">
        <v>-32873</v>
      </c>
      <c r="AS55" s="75"/>
      <c r="AT55" s="146">
        <v>-131110</v>
      </c>
      <c r="AU55" s="75"/>
      <c r="AV55" s="144">
        <v>-33733</v>
      </c>
      <c r="AW55" s="75"/>
      <c r="AX55" s="145">
        <v>-33766</v>
      </c>
      <c r="AY55" s="75"/>
      <c r="AZ55" s="146">
        <v>-67499</v>
      </c>
    </row>
    <row r="56" spans="2:52">
      <c r="B56" s="1"/>
      <c r="C56" s="1"/>
      <c r="D56" s="74" t="s">
        <v>53</v>
      </c>
      <c r="E56" s="1"/>
      <c r="F56" s="147">
        <f>SUM(F53:F55)</f>
        <v>1010172</v>
      </c>
      <c r="G56" s="75"/>
      <c r="H56" s="148">
        <f t="shared" ref="H56:AL56" si="0">SUM(H53:H55)</f>
        <v>1026904</v>
      </c>
      <c r="I56" s="75"/>
      <c r="J56" s="149">
        <f t="shared" si="0"/>
        <v>2037076</v>
      </c>
      <c r="K56" s="75"/>
      <c r="L56" s="148">
        <f t="shared" si="0"/>
        <v>1083028</v>
      </c>
      <c r="M56" s="75"/>
      <c r="N56" s="149">
        <f t="shared" si="0"/>
        <v>3120103</v>
      </c>
      <c r="O56" s="75"/>
      <c r="P56" s="148">
        <f t="shared" si="0"/>
        <v>1048490</v>
      </c>
      <c r="Q56" s="75"/>
      <c r="R56" s="149">
        <f t="shared" si="0"/>
        <v>4168593</v>
      </c>
      <c r="S56" s="75"/>
      <c r="T56" s="147">
        <f t="shared" si="0"/>
        <v>985700</v>
      </c>
      <c r="U56" s="75"/>
      <c r="V56" s="148">
        <f t="shared" si="0"/>
        <v>956502</v>
      </c>
      <c r="W56" s="75"/>
      <c r="X56" s="149">
        <f t="shared" si="0"/>
        <v>1942202</v>
      </c>
      <c r="Y56" s="75"/>
      <c r="Z56" s="148">
        <f t="shared" si="0"/>
        <v>963481</v>
      </c>
      <c r="AA56" s="75"/>
      <c r="AB56" s="149">
        <f t="shared" si="0"/>
        <v>2905683</v>
      </c>
      <c r="AC56" s="75"/>
      <c r="AD56" s="148">
        <f t="shared" si="0"/>
        <v>1000259</v>
      </c>
      <c r="AE56" s="75"/>
      <c r="AF56" s="149">
        <f t="shared" si="0"/>
        <v>3905941</v>
      </c>
      <c r="AG56" s="75"/>
      <c r="AH56" s="147">
        <f t="shared" si="0"/>
        <v>950365</v>
      </c>
      <c r="AI56" s="75"/>
      <c r="AJ56" s="148">
        <f t="shared" si="0"/>
        <v>926732</v>
      </c>
      <c r="AK56" s="75"/>
      <c r="AL56" s="149">
        <f t="shared" si="0"/>
        <v>1877096</v>
      </c>
      <c r="AM56" s="75"/>
      <c r="AN56" s="148">
        <f t="shared" ref="AN56" si="1">SUM(AN53:AN55)</f>
        <v>922329</v>
      </c>
      <c r="AO56" s="75"/>
      <c r="AP56" s="149">
        <f t="shared" ref="AP56" si="2">SUM(AP53:AP55)</f>
        <v>2799426</v>
      </c>
      <c r="AQ56" s="75"/>
      <c r="AR56" s="148">
        <f t="shared" ref="AR56" si="3">SUM(AR53:AR55)</f>
        <v>970405</v>
      </c>
      <c r="AS56" s="75"/>
      <c r="AT56" s="149">
        <f t="shared" ref="AT56" si="4">SUM(AT53:AT55)</f>
        <v>3769831</v>
      </c>
      <c r="AU56" s="75"/>
      <c r="AV56" s="147">
        <f t="shared" ref="AV56" si="5">SUM(AV53:AV55)</f>
        <v>891035</v>
      </c>
      <c r="AW56" s="75"/>
      <c r="AX56" s="148">
        <f t="shared" ref="AX56" si="6">SUM(AX53:AX55)</f>
        <v>916371</v>
      </c>
      <c r="AY56" s="75"/>
      <c r="AZ56" s="149">
        <f t="shared" ref="AZ56" si="7">SUM(AZ53:AZ55)</f>
        <v>1807406</v>
      </c>
    </row>
    <row r="57" spans="2:52">
      <c r="B57" s="1"/>
      <c r="C57" s="1"/>
      <c r="D57" s="1"/>
      <c r="E57" s="1"/>
      <c r="F57" s="150"/>
      <c r="G57" s="75"/>
      <c r="H57" s="151"/>
      <c r="I57" s="75"/>
      <c r="J57" s="152"/>
      <c r="K57" s="75"/>
      <c r="L57" s="151"/>
      <c r="M57" s="75"/>
      <c r="N57" s="152"/>
      <c r="O57" s="75"/>
      <c r="P57" s="151"/>
      <c r="Q57" s="75"/>
      <c r="R57" s="152"/>
      <c r="S57" s="75"/>
      <c r="T57" s="150"/>
      <c r="U57" s="75"/>
      <c r="V57" s="151"/>
      <c r="W57" s="75"/>
      <c r="X57" s="152"/>
      <c r="Y57" s="75"/>
      <c r="Z57" s="151"/>
      <c r="AA57" s="75"/>
      <c r="AB57" s="152"/>
      <c r="AC57" s="75"/>
      <c r="AD57" s="151"/>
      <c r="AE57" s="75"/>
      <c r="AF57" s="152"/>
      <c r="AG57" s="75"/>
      <c r="AH57" s="150"/>
      <c r="AI57" s="75"/>
      <c r="AJ57" s="151"/>
      <c r="AK57" s="75"/>
      <c r="AL57" s="152"/>
      <c r="AM57" s="75"/>
      <c r="AN57" s="151"/>
      <c r="AO57" s="75"/>
      <c r="AP57" s="152"/>
      <c r="AQ57" s="75"/>
      <c r="AR57" s="151"/>
      <c r="AS57" s="75"/>
      <c r="AT57" s="152"/>
      <c r="AU57" s="75"/>
      <c r="AV57" s="150"/>
      <c r="AW57" s="75"/>
      <c r="AX57" s="151"/>
      <c r="AY57" s="75"/>
      <c r="AZ57" s="152"/>
    </row>
    <row r="58" spans="2:52">
      <c r="B58" s="103" t="s">
        <v>19</v>
      </c>
      <c r="C58" s="1"/>
      <c r="D58" s="1"/>
      <c r="E58" s="1"/>
      <c r="F58" s="150"/>
      <c r="G58" s="75"/>
      <c r="H58" s="151"/>
      <c r="I58" s="75"/>
      <c r="J58" s="152"/>
      <c r="K58" s="75"/>
      <c r="L58" s="151"/>
      <c r="M58" s="75"/>
      <c r="N58" s="152"/>
      <c r="O58" s="75"/>
      <c r="P58" s="151"/>
      <c r="Q58" s="75"/>
      <c r="R58" s="152"/>
      <c r="S58" s="75"/>
      <c r="T58" s="150"/>
      <c r="U58" s="75"/>
      <c r="V58" s="151"/>
      <c r="W58" s="75"/>
      <c r="X58" s="152"/>
      <c r="Y58" s="75"/>
      <c r="Z58" s="151"/>
      <c r="AA58" s="75"/>
      <c r="AB58" s="152"/>
      <c r="AC58" s="75"/>
      <c r="AD58" s="151"/>
      <c r="AE58" s="75"/>
      <c r="AF58" s="152"/>
      <c r="AG58" s="75"/>
      <c r="AH58" s="150"/>
      <c r="AI58" s="75"/>
      <c r="AJ58" s="151"/>
      <c r="AK58" s="75"/>
      <c r="AL58" s="152"/>
      <c r="AM58" s="75"/>
      <c r="AN58" s="151"/>
      <c r="AO58" s="75"/>
      <c r="AP58" s="152"/>
      <c r="AQ58" s="75"/>
      <c r="AR58" s="151"/>
      <c r="AS58" s="75"/>
      <c r="AT58" s="152"/>
      <c r="AU58" s="75"/>
      <c r="AV58" s="150"/>
      <c r="AW58" s="75"/>
      <c r="AX58" s="151"/>
      <c r="AY58" s="75"/>
      <c r="AZ58" s="152"/>
    </row>
    <row r="59" spans="2:52">
      <c r="B59" s="1"/>
      <c r="C59" s="1" t="s">
        <v>64</v>
      </c>
      <c r="D59" s="1"/>
      <c r="E59" s="1"/>
      <c r="F59" s="144">
        <v>934768</v>
      </c>
      <c r="G59" s="75"/>
      <c r="H59" s="145">
        <v>980926</v>
      </c>
      <c r="I59" s="75"/>
      <c r="J59" s="146">
        <v>1915695</v>
      </c>
      <c r="K59" s="75"/>
      <c r="L59" s="145">
        <v>1089762</v>
      </c>
      <c r="M59" s="75"/>
      <c r="N59" s="146">
        <v>3005456</v>
      </c>
      <c r="O59" s="75"/>
      <c r="P59" s="145">
        <v>1068572</v>
      </c>
      <c r="Q59" s="75"/>
      <c r="R59" s="146">
        <v>4074028</v>
      </c>
      <c r="S59" s="75"/>
      <c r="T59" s="144">
        <v>953768</v>
      </c>
      <c r="U59" s="75"/>
      <c r="V59" s="145">
        <v>914721</v>
      </c>
      <c r="W59" s="75"/>
      <c r="X59" s="146">
        <v>1868490</v>
      </c>
      <c r="Y59" s="75"/>
      <c r="Z59" s="145">
        <v>900124</v>
      </c>
      <c r="AA59" s="75"/>
      <c r="AB59" s="146">
        <v>2768614</v>
      </c>
      <c r="AC59" s="75"/>
      <c r="AD59" s="145">
        <v>974377</v>
      </c>
      <c r="AE59" s="75"/>
      <c r="AF59" s="146">
        <v>3742990</v>
      </c>
      <c r="AG59" s="75"/>
      <c r="AH59" s="144">
        <v>895420</v>
      </c>
      <c r="AI59" s="75"/>
      <c r="AJ59" s="145">
        <v>883791</v>
      </c>
      <c r="AK59" s="75"/>
      <c r="AL59" s="146">
        <v>1779211</v>
      </c>
      <c r="AM59" s="75"/>
      <c r="AN59" s="145">
        <v>1005580</v>
      </c>
      <c r="AO59" s="75"/>
      <c r="AP59" s="146">
        <v>2784792</v>
      </c>
      <c r="AQ59" s="75"/>
      <c r="AR59" s="145">
        <v>971794</v>
      </c>
      <c r="AS59" s="75"/>
      <c r="AT59" s="146">
        <v>3756586</v>
      </c>
      <c r="AU59" s="75"/>
      <c r="AV59" s="144">
        <v>843338</v>
      </c>
      <c r="AW59" s="75"/>
      <c r="AX59" s="145">
        <v>874154</v>
      </c>
      <c r="AY59" s="75"/>
      <c r="AZ59" s="146">
        <v>1717492</v>
      </c>
    </row>
    <row r="60" spans="2:52">
      <c r="B60" s="1"/>
      <c r="C60" s="1" t="s">
        <v>65</v>
      </c>
      <c r="D60" s="1"/>
      <c r="E60" s="1"/>
      <c r="F60" s="144">
        <v>34694</v>
      </c>
      <c r="G60" s="75"/>
      <c r="H60" s="145">
        <v>37100</v>
      </c>
      <c r="I60" s="75"/>
      <c r="J60" s="146">
        <v>71793</v>
      </c>
      <c r="K60" s="75"/>
      <c r="L60" s="145">
        <v>38589</v>
      </c>
      <c r="M60" s="75"/>
      <c r="N60" s="146">
        <v>110382</v>
      </c>
      <c r="O60" s="75"/>
      <c r="P60" s="145">
        <v>38021</v>
      </c>
      <c r="Q60" s="75"/>
      <c r="R60" s="146">
        <v>148403</v>
      </c>
      <c r="S60" s="75"/>
      <c r="T60" s="144">
        <v>37061</v>
      </c>
      <c r="U60" s="75"/>
      <c r="V60" s="145">
        <v>39089</v>
      </c>
      <c r="W60" s="75"/>
      <c r="X60" s="146">
        <v>76149</v>
      </c>
      <c r="Y60" s="75"/>
      <c r="Z60" s="145">
        <v>38397</v>
      </c>
      <c r="AA60" s="75"/>
      <c r="AB60" s="146">
        <v>114547</v>
      </c>
      <c r="AC60" s="75"/>
      <c r="AD60" s="145">
        <v>36273</v>
      </c>
      <c r="AE60" s="75"/>
      <c r="AF60" s="146">
        <v>150819</v>
      </c>
      <c r="AG60" s="75"/>
      <c r="AH60" s="144">
        <v>36161</v>
      </c>
      <c r="AI60" s="75"/>
      <c r="AJ60" s="145">
        <v>39393</v>
      </c>
      <c r="AK60" s="75"/>
      <c r="AL60" s="146">
        <v>75553</v>
      </c>
      <c r="AM60" s="75"/>
      <c r="AN60" s="145">
        <v>39859</v>
      </c>
      <c r="AO60" s="75"/>
      <c r="AP60" s="146">
        <v>115412</v>
      </c>
      <c r="AQ60" s="75"/>
      <c r="AR60" s="145">
        <v>40518</v>
      </c>
      <c r="AS60" s="75"/>
      <c r="AT60" s="146">
        <v>155930</v>
      </c>
      <c r="AU60" s="75"/>
      <c r="AV60" s="144">
        <v>40016</v>
      </c>
      <c r="AW60" s="75"/>
      <c r="AX60" s="145">
        <v>41239</v>
      </c>
      <c r="AY60" s="75"/>
      <c r="AZ60" s="146">
        <v>81255</v>
      </c>
    </row>
    <row r="61" spans="2:52">
      <c r="B61" s="1"/>
      <c r="C61" s="1" t="s">
        <v>66</v>
      </c>
      <c r="D61" s="1"/>
      <c r="E61" s="1"/>
      <c r="F61" s="144">
        <v>-30697</v>
      </c>
      <c r="G61" s="75"/>
      <c r="H61" s="145">
        <v>-30697</v>
      </c>
      <c r="I61" s="75"/>
      <c r="J61" s="146">
        <v>-61394</v>
      </c>
      <c r="K61" s="75"/>
      <c r="L61" s="145">
        <v>-30697</v>
      </c>
      <c r="M61" s="75"/>
      <c r="N61" s="146">
        <v>-92091</v>
      </c>
      <c r="O61" s="75"/>
      <c r="P61" s="145">
        <v>-30697</v>
      </c>
      <c r="Q61" s="75"/>
      <c r="R61" s="146">
        <v>-122788</v>
      </c>
      <c r="S61" s="75"/>
      <c r="T61" s="144">
        <v>-31599</v>
      </c>
      <c r="U61" s="75"/>
      <c r="V61" s="145">
        <v>-31599</v>
      </c>
      <c r="W61" s="75"/>
      <c r="X61" s="146">
        <v>-63198</v>
      </c>
      <c r="Y61" s="75"/>
      <c r="Z61" s="145">
        <v>-31750</v>
      </c>
      <c r="AA61" s="75"/>
      <c r="AB61" s="146">
        <v>-94949</v>
      </c>
      <c r="AC61" s="75"/>
      <c r="AD61" s="145">
        <v>-31879</v>
      </c>
      <c r="AE61" s="75"/>
      <c r="AF61" s="146">
        <v>-126827</v>
      </c>
      <c r="AG61" s="75"/>
      <c r="AH61" s="144">
        <v>-32658</v>
      </c>
      <c r="AI61" s="75"/>
      <c r="AJ61" s="145">
        <v>-32741</v>
      </c>
      <c r="AK61" s="75"/>
      <c r="AL61" s="146">
        <v>-65399</v>
      </c>
      <c r="AM61" s="75"/>
      <c r="AN61" s="145">
        <v>-32838</v>
      </c>
      <c r="AO61" s="75"/>
      <c r="AP61" s="146">
        <v>-98237</v>
      </c>
      <c r="AQ61" s="75"/>
      <c r="AR61" s="145">
        <v>-32873</v>
      </c>
      <c r="AS61" s="75"/>
      <c r="AT61" s="146">
        <v>-131110</v>
      </c>
      <c r="AU61" s="75"/>
      <c r="AV61" s="144">
        <v>-33733</v>
      </c>
      <c r="AW61" s="75"/>
      <c r="AX61" s="145">
        <v>-33766</v>
      </c>
      <c r="AY61" s="75"/>
      <c r="AZ61" s="146">
        <v>-67499</v>
      </c>
    </row>
    <row r="62" spans="2:52">
      <c r="B62" s="1"/>
      <c r="C62" s="1"/>
      <c r="D62" s="74" t="s">
        <v>67</v>
      </c>
      <c r="E62" s="1"/>
      <c r="F62" s="147">
        <f>SUM(F59:F61)</f>
        <v>938765</v>
      </c>
      <c r="G62" s="75"/>
      <c r="H62" s="148">
        <f t="shared" ref="H62:AL62" si="8">SUM(H59:H61)</f>
        <v>987329</v>
      </c>
      <c r="I62" s="75"/>
      <c r="J62" s="149">
        <f t="shared" si="8"/>
        <v>1926094</v>
      </c>
      <c r="K62" s="75"/>
      <c r="L62" s="148">
        <f t="shared" si="8"/>
        <v>1097654</v>
      </c>
      <c r="M62" s="75"/>
      <c r="N62" s="149">
        <f t="shared" si="8"/>
        <v>3023747</v>
      </c>
      <c r="O62" s="75"/>
      <c r="P62" s="148">
        <f t="shared" si="8"/>
        <v>1075896</v>
      </c>
      <c r="Q62" s="75"/>
      <c r="R62" s="149">
        <f t="shared" si="8"/>
        <v>4099643</v>
      </c>
      <c r="S62" s="75"/>
      <c r="T62" s="147">
        <f t="shared" si="8"/>
        <v>959230</v>
      </c>
      <c r="U62" s="75"/>
      <c r="V62" s="148">
        <f t="shared" si="8"/>
        <v>922211</v>
      </c>
      <c r="W62" s="75"/>
      <c r="X62" s="149">
        <f t="shared" si="8"/>
        <v>1881441</v>
      </c>
      <c r="Y62" s="75"/>
      <c r="Z62" s="148">
        <f t="shared" si="8"/>
        <v>906771</v>
      </c>
      <c r="AA62" s="75"/>
      <c r="AB62" s="149">
        <f t="shared" si="8"/>
        <v>2788212</v>
      </c>
      <c r="AC62" s="75"/>
      <c r="AD62" s="148">
        <f t="shared" si="8"/>
        <v>978771</v>
      </c>
      <c r="AE62" s="75"/>
      <c r="AF62" s="149">
        <f t="shared" si="8"/>
        <v>3766982</v>
      </c>
      <c r="AG62" s="75"/>
      <c r="AH62" s="147">
        <f t="shared" si="8"/>
        <v>898923</v>
      </c>
      <c r="AI62" s="75"/>
      <c r="AJ62" s="148">
        <f t="shared" si="8"/>
        <v>890443</v>
      </c>
      <c r="AK62" s="75"/>
      <c r="AL62" s="149">
        <f t="shared" si="8"/>
        <v>1789365</v>
      </c>
      <c r="AM62" s="75"/>
      <c r="AN62" s="148">
        <f t="shared" ref="AN62" si="9">SUM(AN59:AN61)</f>
        <v>1012601</v>
      </c>
      <c r="AO62" s="75"/>
      <c r="AP62" s="149">
        <f t="shared" ref="AP62" si="10">SUM(AP59:AP61)</f>
        <v>2801967</v>
      </c>
      <c r="AQ62" s="75"/>
      <c r="AR62" s="148">
        <f t="shared" ref="AR62" si="11">SUM(AR59:AR61)</f>
        <v>979439</v>
      </c>
      <c r="AS62" s="75"/>
      <c r="AT62" s="149">
        <f t="shared" ref="AT62" si="12">SUM(AT59:AT61)</f>
        <v>3781406</v>
      </c>
      <c r="AU62" s="75"/>
      <c r="AV62" s="147">
        <f t="shared" ref="AV62" si="13">SUM(AV59:AV61)</f>
        <v>849621</v>
      </c>
      <c r="AW62" s="75"/>
      <c r="AX62" s="148">
        <f t="shared" ref="AX62" si="14">SUM(AX59:AX61)</f>
        <v>881627</v>
      </c>
      <c r="AY62" s="75"/>
      <c r="AZ62" s="149">
        <f t="shared" ref="AZ62" si="15">SUM(AZ59:AZ61)</f>
        <v>1731248</v>
      </c>
    </row>
    <row r="63" spans="2:52">
      <c r="B63" s="1"/>
      <c r="C63" s="1"/>
      <c r="D63" s="1"/>
      <c r="E63" s="1"/>
      <c r="F63" s="150"/>
      <c r="G63" s="75"/>
      <c r="H63" s="151"/>
      <c r="I63" s="75"/>
      <c r="J63" s="152"/>
      <c r="K63" s="75"/>
      <c r="L63" s="151"/>
      <c r="M63" s="75"/>
      <c r="N63" s="152"/>
      <c r="O63" s="75"/>
      <c r="P63" s="151"/>
      <c r="Q63" s="75"/>
      <c r="R63" s="152"/>
      <c r="S63" s="75"/>
      <c r="T63" s="150"/>
      <c r="U63" s="75"/>
      <c r="V63" s="151"/>
      <c r="W63" s="75"/>
      <c r="X63" s="152"/>
      <c r="Y63" s="75"/>
      <c r="Z63" s="151"/>
      <c r="AA63" s="75"/>
      <c r="AB63" s="152"/>
      <c r="AC63" s="75"/>
      <c r="AD63" s="151"/>
      <c r="AE63" s="75"/>
      <c r="AF63" s="152"/>
      <c r="AG63" s="75"/>
      <c r="AH63" s="150"/>
      <c r="AI63" s="75"/>
      <c r="AJ63" s="151"/>
      <c r="AK63" s="75"/>
      <c r="AL63" s="152"/>
      <c r="AM63" s="75"/>
      <c r="AN63" s="151"/>
      <c r="AO63" s="75"/>
      <c r="AP63" s="152"/>
      <c r="AQ63" s="75"/>
      <c r="AR63" s="151"/>
      <c r="AS63" s="75"/>
      <c r="AT63" s="152"/>
      <c r="AU63" s="75"/>
      <c r="AV63" s="150"/>
      <c r="AW63" s="75"/>
      <c r="AX63" s="151"/>
      <c r="AY63" s="75"/>
      <c r="AZ63" s="152"/>
    </row>
    <row r="64" spans="2:52">
      <c r="B64" s="103" t="s">
        <v>31</v>
      </c>
      <c r="C64" s="1"/>
      <c r="D64" s="1"/>
      <c r="E64" s="1"/>
      <c r="F64" s="181">
        <f>F56-F62</f>
        <v>71407</v>
      </c>
      <c r="G64" s="75"/>
      <c r="H64" s="182">
        <f t="shared" ref="H64:J64" si="16">H56-H62</f>
        <v>39575</v>
      </c>
      <c r="I64" s="183">
        <f t="shared" si="16"/>
        <v>0</v>
      </c>
      <c r="J64" s="184">
        <f t="shared" si="16"/>
        <v>110982</v>
      </c>
      <c r="K64" s="75"/>
      <c r="L64" s="182">
        <f>L56-L62</f>
        <v>-14626</v>
      </c>
      <c r="M64" s="183"/>
      <c r="N64" s="184">
        <f>N56-N62</f>
        <v>96356</v>
      </c>
      <c r="O64" s="75"/>
      <c r="P64" s="182">
        <f>P56-P62</f>
        <v>-27406</v>
      </c>
      <c r="Q64" s="183">
        <f t="shared" ref="Q64:R64" si="17">Q56-Q62</f>
        <v>0</v>
      </c>
      <c r="R64" s="184">
        <f t="shared" si="17"/>
        <v>68950</v>
      </c>
      <c r="S64" s="75"/>
      <c r="T64" s="181">
        <f>T56-T62</f>
        <v>26470</v>
      </c>
      <c r="U64" s="75"/>
      <c r="V64" s="182">
        <f t="shared" ref="V64:X64" si="18">V56-V62</f>
        <v>34291</v>
      </c>
      <c r="W64" s="183">
        <f t="shared" si="18"/>
        <v>0</v>
      </c>
      <c r="X64" s="184">
        <f t="shared" si="18"/>
        <v>60761</v>
      </c>
      <c r="Y64" s="75"/>
      <c r="Z64" s="182">
        <f>Z56-Z62</f>
        <v>56710</v>
      </c>
      <c r="AA64" s="183"/>
      <c r="AB64" s="184">
        <f>AB56-AB62</f>
        <v>117471</v>
      </c>
      <c r="AC64" s="75"/>
      <c r="AD64" s="182">
        <f t="shared" ref="AD64:AF64" si="19">AD56-AD62</f>
        <v>21488</v>
      </c>
      <c r="AE64" s="183">
        <f t="shared" si="19"/>
        <v>0</v>
      </c>
      <c r="AF64" s="184">
        <f t="shared" si="19"/>
        <v>138959</v>
      </c>
      <c r="AG64" s="75"/>
      <c r="AH64" s="181">
        <f>AH56-AH62</f>
        <v>51442</v>
      </c>
      <c r="AI64" s="75"/>
      <c r="AJ64" s="182">
        <f t="shared" ref="AJ64:AL64" si="20">AJ56-AJ62</f>
        <v>36289</v>
      </c>
      <c r="AK64" s="183">
        <f t="shared" si="20"/>
        <v>0</v>
      </c>
      <c r="AL64" s="184">
        <f t="shared" si="20"/>
        <v>87731</v>
      </c>
      <c r="AM64" s="75"/>
      <c r="AN64" s="182">
        <f>AN56-AN62</f>
        <v>-90272</v>
      </c>
      <c r="AO64" s="183"/>
      <c r="AP64" s="184">
        <f>AP56-AP62</f>
        <v>-2541</v>
      </c>
      <c r="AQ64" s="75"/>
      <c r="AR64" s="182">
        <f t="shared" ref="AR64:AT64" si="21">AR56-AR62</f>
        <v>-9034</v>
      </c>
      <c r="AS64" s="183">
        <f t="shared" si="21"/>
        <v>0</v>
      </c>
      <c r="AT64" s="184">
        <f t="shared" si="21"/>
        <v>-11575</v>
      </c>
      <c r="AU64" s="75"/>
      <c r="AV64" s="181">
        <f>AV56-AV62</f>
        <v>41414</v>
      </c>
      <c r="AW64" s="75"/>
      <c r="AX64" s="182">
        <f t="shared" ref="AX64:AZ64" si="22">AX56-AX62</f>
        <v>34744</v>
      </c>
      <c r="AY64" s="183">
        <f t="shared" si="22"/>
        <v>0</v>
      </c>
      <c r="AZ64" s="184">
        <f t="shared" si="22"/>
        <v>76158</v>
      </c>
    </row>
    <row r="65" spans="2:52">
      <c r="B65" s="1"/>
      <c r="C65" s="1"/>
      <c r="D65" s="1"/>
      <c r="E65" s="1"/>
      <c r="F65" s="180"/>
      <c r="G65" s="75"/>
      <c r="H65" s="180"/>
      <c r="I65" s="180"/>
      <c r="J65" s="180"/>
      <c r="K65" s="75"/>
      <c r="L65" s="180"/>
      <c r="M65" s="75"/>
      <c r="N65" s="180"/>
      <c r="O65" s="75"/>
      <c r="P65" s="180"/>
      <c r="Q65" s="180"/>
      <c r="R65" s="180"/>
      <c r="S65" s="75"/>
      <c r="T65" s="180"/>
      <c r="U65" s="75"/>
      <c r="V65" s="180"/>
      <c r="W65" s="180"/>
      <c r="X65" s="180"/>
      <c r="Y65" s="75"/>
      <c r="Z65" s="180"/>
      <c r="AA65" s="75"/>
      <c r="AB65" s="180"/>
      <c r="AC65" s="75"/>
      <c r="AD65" s="180"/>
      <c r="AE65" s="180"/>
      <c r="AF65" s="180"/>
      <c r="AG65" s="75"/>
      <c r="AH65" s="180"/>
      <c r="AI65" s="75"/>
      <c r="AJ65" s="180"/>
      <c r="AK65" s="180"/>
      <c r="AL65" s="180"/>
      <c r="AM65" s="75"/>
      <c r="AN65" s="180"/>
      <c r="AO65" s="75"/>
      <c r="AP65" s="180"/>
      <c r="AQ65" s="75"/>
      <c r="AR65" s="180"/>
      <c r="AS65" s="180"/>
      <c r="AT65" s="180"/>
      <c r="AU65" s="75"/>
      <c r="AV65" s="180"/>
      <c r="AW65" s="75"/>
      <c r="AX65" s="180"/>
      <c r="AY65" s="180"/>
      <c r="AZ65" s="180"/>
    </row>
    <row r="66" spans="2:52">
      <c r="B66" s="1"/>
      <c r="C66" s="1"/>
      <c r="D66" s="1"/>
      <c r="E66" s="1"/>
      <c r="F66" s="180"/>
      <c r="G66" s="75"/>
      <c r="H66" s="180"/>
      <c r="I66" s="180"/>
      <c r="J66" s="180"/>
      <c r="K66" s="75"/>
      <c r="L66" s="180"/>
      <c r="M66" s="75"/>
      <c r="N66" s="180"/>
      <c r="O66" s="75"/>
      <c r="P66" s="180"/>
      <c r="Q66" s="180"/>
      <c r="R66" s="180"/>
      <c r="S66" s="75"/>
      <c r="T66" s="180"/>
      <c r="U66" s="75"/>
      <c r="V66" s="180"/>
      <c r="W66" s="180"/>
      <c r="X66" s="180"/>
      <c r="Y66" s="75"/>
      <c r="Z66" s="180"/>
      <c r="AA66" s="75"/>
      <c r="AB66" s="180"/>
      <c r="AC66" s="75"/>
      <c r="AD66" s="180"/>
      <c r="AE66" s="180"/>
      <c r="AF66" s="180"/>
      <c r="AG66" s="75"/>
      <c r="AH66" s="180"/>
      <c r="AI66" s="75"/>
      <c r="AJ66" s="180"/>
      <c r="AK66" s="180"/>
      <c r="AL66" s="180"/>
      <c r="AM66" s="75"/>
      <c r="AN66" s="180"/>
      <c r="AO66" s="75"/>
      <c r="AP66" s="180"/>
      <c r="AQ66" s="75"/>
      <c r="AR66" s="180"/>
      <c r="AS66" s="180"/>
      <c r="AT66" s="180"/>
      <c r="AU66" s="75"/>
      <c r="AV66" s="180"/>
      <c r="AW66" s="75"/>
      <c r="AX66" s="180"/>
      <c r="AY66" s="180"/>
      <c r="AZ66" s="180"/>
    </row>
    <row r="67" spans="2:52" ht="15">
      <c r="B67" s="172" t="s">
        <v>64</v>
      </c>
      <c r="C67" s="71"/>
      <c r="D67" s="71"/>
      <c r="E67" s="71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</row>
    <row r="68" spans="2:52">
      <c r="B68" s="1"/>
      <c r="C68" s="1" t="s">
        <v>68</v>
      </c>
      <c r="D68" s="1"/>
      <c r="E68" s="1"/>
      <c r="F68" s="185">
        <v>701999</v>
      </c>
      <c r="G68" s="75"/>
      <c r="H68" s="186">
        <v>700165</v>
      </c>
      <c r="I68" s="187"/>
      <c r="J68" s="188">
        <v>1402164</v>
      </c>
      <c r="K68" s="75"/>
      <c r="L68" s="186">
        <v>696371</v>
      </c>
      <c r="M68" s="187"/>
      <c r="N68" s="188">
        <v>2098535</v>
      </c>
      <c r="O68" s="75"/>
      <c r="P68" s="186">
        <v>695178</v>
      </c>
      <c r="Q68" s="187"/>
      <c r="R68" s="188">
        <v>2793713</v>
      </c>
      <c r="S68" s="75"/>
      <c r="T68" s="185">
        <v>691404</v>
      </c>
      <c r="U68" s="75"/>
      <c r="V68" s="186">
        <v>686457</v>
      </c>
      <c r="W68" s="187"/>
      <c r="X68" s="188">
        <v>1377862</v>
      </c>
      <c r="Y68" s="75"/>
      <c r="Z68" s="186">
        <v>686751</v>
      </c>
      <c r="AA68" s="187"/>
      <c r="AB68" s="188">
        <v>2064613</v>
      </c>
      <c r="AC68" s="75"/>
      <c r="AD68" s="186">
        <v>677648</v>
      </c>
      <c r="AE68" s="187"/>
      <c r="AF68" s="188">
        <v>2742261</v>
      </c>
      <c r="AG68" s="75"/>
      <c r="AH68" s="185">
        <v>678244</v>
      </c>
      <c r="AI68" s="75"/>
      <c r="AJ68" s="186">
        <v>665549</v>
      </c>
      <c r="AK68" s="187"/>
      <c r="AL68" s="188">
        <v>1343793</v>
      </c>
      <c r="AM68" s="75"/>
      <c r="AN68" s="186">
        <v>669375</v>
      </c>
      <c r="AO68" s="187"/>
      <c r="AP68" s="188">
        <v>2013168</v>
      </c>
      <c r="AQ68" s="75"/>
      <c r="AR68" s="186">
        <v>660599</v>
      </c>
      <c r="AS68" s="187"/>
      <c r="AT68" s="188">
        <v>2673768</v>
      </c>
      <c r="AU68" s="75"/>
      <c r="AV68" s="185">
        <v>659983</v>
      </c>
      <c r="AW68" s="75"/>
      <c r="AX68" s="186">
        <v>652140</v>
      </c>
      <c r="AY68" s="187"/>
      <c r="AZ68" s="188">
        <v>1312124</v>
      </c>
    </row>
    <row r="69" spans="2:52">
      <c r="B69" s="1"/>
      <c r="C69" s="1" t="s">
        <v>69</v>
      </c>
      <c r="D69" s="1"/>
      <c r="E69" s="1"/>
      <c r="F69" s="153">
        <v>62889</v>
      </c>
      <c r="G69" s="75"/>
      <c r="H69" s="154">
        <v>59577</v>
      </c>
      <c r="I69" s="75"/>
      <c r="J69" s="155">
        <v>122466</v>
      </c>
      <c r="K69" s="75"/>
      <c r="L69" s="154">
        <v>61451</v>
      </c>
      <c r="M69" s="75"/>
      <c r="N69" s="155">
        <v>183917</v>
      </c>
      <c r="O69" s="75"/>
      <c r="P69" s="154">
        <v>54601</v>
      </c>
      <c r="Q69" s="75"/>
      <c r="R69" s="155">
        <v>238519</v>
      </c>
      <c r="S69" s="75"/>
      <c r="T69" s="153">
        <v>50485</v>
      </c>
      <c r="U69" s="75"/>
      <c r="V69" s="154">
        <v>48580</v>
      </c>
      <c r="W69" s="75"/>
      <c r="X69" s="155">
        <v>99064</v>
      </c>
      <c r="Y69" s="75"/>
      <c r="Z69" s="154">
        <v>50087</v>
      </c>
      <c r="AA69" s="75"/>
      <c r="AB69" s="155">
        <v>149151</v>
      </c>
      <c r="AC69" s="75"/>
      <c r="AD69" s="154">
        <v>51977</v>
      </c>
      <c r="AE69" s="75"/>
      <c r="AF69" s="155">
        <v>201128</v>
      </c>
      <c r="AG69" s="75"/>
      <c r="AH69" s="153">
        <v>50285</v>
      </c>
      <c r="AI69" s="75"/>
      <c r="AJ69" s="154">
        <v>52143</v>
      </c>
      <c r="AK69" s="75"/>
      <c r="AL69" s="155">
        <v>102427</v>
      </c>
      <c r="AM69" s="75"/>
      <c r="AN69" s="154">
        <v>52430</v>
      </c>
      <c r="AO69" s="75"/>
      <c r="AP69" s="155">
        <v>154857</v>
      </c>
      <c r="AQ69" s="75"/>
      <c r="AR69" s="154">
        <v>55775</v>
      </c>
      <c r="AS69" s="75"/>
      <c r="AT69" s="155">
        <v>210630</v>
      </c>
      <c r="AU69" s="75"/>
      <c r="AV69" s="153">
        <v>53978</v>
      </c>
      <c r="AW69" s="75"/>
      <c r="AX69" s="154">
        <v>55669</v>
      </c>
      <c r="AY69" s="75"/>
      <c r="AZ69" s="155">
        <v>109646</v>
      </c>
    </row>
    <row r="70" spans="2:52">
      <c r="B70" s="1"/>
      <c r="C70" s="1"/>
      <c r="D70" s="1" t="s">
        <v>70</v>
      </c>
      <c r="E70" s="1"/>
      <c r="F70" s="144">
        <f>F68+F69</f>
        <v>764888</v>
      </c>
      <c r="G70" s="75"/>
      <c r="H70" s="145">
        <f t="shared" ref="H70:AL70" si="23">H68+H69</f>
        <v>759742</v>
      </c>
      <c r="I70" s="75"/>
      <c r="J70" s="146">
        <f t="shared" si="23"/>
        <v>1524630</v>
      </c>
      <c r="K70" s="75"/>
      <c r="L70" s="145">
        <f t="shared" si="23"/>
        <v>757822</v>
      </c>
      <c r="M70" s="75"/>
      <c r="N70" s="146">
        <f t="shared" si="23"/>
        <v>2282452</v>
      </c>
      <c r="O70" s="75"/>
      <c r="P70" s="145">
        <f t="shared" si="23"/>
        <v>749779</v>
      </c>
      <c r="Q70" s="75"/>
      <c r="R70" s="146">
        <f t="shared" si="23"/>
        <v>3032232</v>
      </c>
      <c r="S70" s="75"/>
      <c r="T70" s="144">
        <f t="shared" si="23"/>
        <v>741889</v>
      </c>
      <c r="U70" s="75"/>
      <c r="V70" s="145">
        <f t="shared" si="23"/>
        <v>735037</v>
      </c>
      <c r="W70" s="75"/>
      <c r="X70" s="146">
        <f t="shared" si="23"/>
        <v>1476926</v>
      </c>
      <c r="Y70" s="75"/>
      <c r="Z70" s="145">
        <f t="shared" si="23"/>
        <v>736838</v>
      </c>
      <c r="AA70" s="75"/>
      <c r="AB70" s="146">
        <f t="shared" si="23"/>
        <v>2213764</v>
      </c>
      <c r="AC70" s="75"/>
      <c r="AD70" s="145">
        <f t="shared" si="23"/>
        <v>729625</v>
      </c>
      <c r="AE70" s="75"/>
      <c r="AF70" s="146">
        <f t="shared" si="23"/>
        <v>2943389</v>
      </c>
      <c r="AG70" s="75"/>
      <c r="AH70" s="144">
        <f t="shared" si="23"/>
        <v>728529</v>
      </c>
      <c r="AI70" s="75"/>
      <c r="AJ70" s="145">
        <f t="shared" si="23"/>
        <v>717692</v>
      </c>
      <c r="AK70" s="75"/>
      <c r="AL70" s="146">
        <f t="shared" si="23"/>
        <v>1446220</v>
      </c>
      <c r="AM70" s="75"/>
      <c r="AN70" s="145">
        <f t="shared" ref="AN70" si="24">AN68+AN69</f>
        <v>721805</v>
      </c>
      <c r="AO70" s="75"/>
      <c r="AP70" s="146">
        <f t="shared" ref="AP70" si="25">AP68+AP69</f>
        <v>2168025</v>
      </c>
      <c r="AQ70" s="75"/>
      <c r="AR70" s="145">
        <f t="shared" ref="AR70" si="26">AR68+AR69</f>
        <v>716374</v>
      </c>
      <c r="AS70" s="75"/>
      <c r="AT70" s="146">
        <f t="shared" ref="AT70" si="27">AT68+AT69</f>
        <v>2884398</v>
      </c>
      <c r="AU70" s="75"/>
      <c r="AV70" s="144">
        <f t="shared" ref="AV70" si="28">AV68+AV69</f>
        <v>713961</v>
      </c>
      <c r="AW70" s="75"/>
      <c r="AX70" s="145">
        <f t="shared" ref="AX70" si="29">AX68+AX69</f>
        <v>707809</v>
      </c>
      <c r="AY70" s="75"/>
      <c r="AZ70" s="146">
        <f t="shared" ref="AZ70" si="30">AZ68+AZ69</f>
        <v>1421770</v>
      </c>
    </row>
    <row r="71" spans="2:52">
      <c r="B71" s="1"/>
      <c r="C71" s="87" t="s">
        <v>52</v>
      </c>
      <c r="D71" s="87"/>
      <c r="E71" s="1"/>
      <c r="F71" s="144">
        <v>223023</v>
      </c>
      <c r="G71" s="75"/>
      <c r="H71" s="145">
        <v>244247</v>
      </c>
      <c r="I71" s="75"/>
      <c r="J71" s="146">
        <v>467271</v>
      </c>
      <c r="K71" s="75"/>
      <c r="L71" s="145">
        <v>301639</v>
      </c>
      <c r="M71" s="75"/>
      <c r="N71" s="146">
        <v>768909</v>
      </c>
      <c r="O71" s="75"/>
      <c r="P71" s="145">
        <v>274309</v>
      </c>
      <c r="Q71" s="75"/>
      <c r="R71" s="146">
        <v>1043217</v>
      </c>
      <c r="S71" s="75"/>
      <c r="T71" s="144">
        <v>219155</v>
      </c>
      <c r="U71" s="75"/>
      <c r="V71" s="145">
        <v>196248</v>
      </c>
      <c r="W71" s="75"/>
      <c r="X71" s="146">
        <v>415403</v>
      </c>
      <c r="Y71" s="75"/>
      <c r="Z71" s="145">
        <v>201240</v>
      </c>
      <c r="AA71" s="75"/>
      <c r="AB71" s="146">
        <v>616643</v>
      </c>
      <c r="AC71" s="75"/>
      <c r="AD71" s="145">
        <v>245528</v>
      </c>
      <c r="AE71" s="75"/>
      <c r="AF71" s="146">
        <v>862170</v>
      </c>
      <c r="AG71" s="75"/>
      <c r="AH71" s="144">
        <v>196462</v>
      </c>
      <c r="AI71" s="75"/>
      <c r="AJ71" s="145">
        <v>183493</v>
      </c>
      <c r="AK71" s="75"/>
      <c r="AL71" s="146">
        <v>379954</v>
      </c>
      <c r="AM71" s="75"/>
      <c r="AN71" s="145">
        <v>174855</v>
      </c>
      <c r="AO71" s="75"/>
      <c r="AP71" s="146">
        <v>554810</v>
      </c>
      <c r="AQ71" s="75"/>
      <c r="AR71" s="145">
        <v>228012</v>
      </c>
      <c r="AS71" s="75"/>
      <c r="AT71" s="146">
        <v>782823</v>
      </c>
      <c r="AU71" s="75"/>
      <c r="AV71" s="144">
        <v>150090</v>
      </c>
      <c r="AW71" s="75"/>
      <c r="AX71" s="145">
        <v>180027</v>
      </c>
      <c r="AY71" s="75"/>
      <c r="AZ71" s="146">
        <v>330117</v>
      </c>
    </row>
    <row r="72" spans="2:52">
      <c r="B72" s="1"/>
      <c r="C72" s="98"/>
      <c r="D72" s="74" t="s">
        <v>53</v>
      </c>
      <c r="E72" s="1"/>
      <c r="F72" s="147">
        <f>F70+F71</f>
        <v>987911</v>
      </c>
      <c r="G72" s="75"/>
      <c r="H72" s="148">
        <f t="shared" ref="H72:AL72" si="31">H70+H71</f>
        <v>1003989</v>
      </c>
      <c r="I72" s="75"/>
      <c r="J72" s="149">
        <f t="shared" si="31"/>
        <v>1991901</v>
      </c>
      <c r="K72" s="75"/>
      <c r="L72" s="148">
        <f t="shared" si="31"/>
        <v>1059461</v>
      </c>
      <c r="M72" s="75"/>
      <c r="N72" s="149">
        <f t="shared" si="31"/>
        <v>3051361</v>
      </c>
      <c r="O72" s="75"/>
      <c r="P72" s="148">
        <f t="shared" si="31"/>
        <v>1024088</v>
      </c>
      <c r="Q72" s="75"/>
      <c r="R72" s="149">
        <f t="shared" si="31"/>
        <v>4075449</v>
      </c>
      <c r="S72" s="75"/>
      <c r="T72" s="147">
        <f t="shared" si="31"/>
        <v>961044</v>
      </c>
      <c r="U72" s="75"/>
      <c r="V72" s="148">
        <f t="shared" si="31"/>
        <v>931285</v>
      </c>
      <c r="W72" s="75"/>
      <c r="X72" s="149">
        <f t="shared" si="31"/>
        <v>1892329</v>
      </c>
      <c r="Y72" s="75"/>
      <c r="Z72" s="148">
        <f t="shared" si="31"/>
        <v>938078</v>
      </c>
      <c r="AA72" s="75"/>
      <c r="AB72" s="149">
        <f t="shared" si="31"/>
        <v>2830407</v>
      </c>
      <c r="AC72" s="75"/>
      <c r="AD72" s="148">
        <f t="shared" si="31"/>
        <v>975153</v>
      </c>
      <c r="AE72" s="75"/>
      <c r="AF72" s="149">
        <f t="shared" si="31"/>
        <v>3805559</v>
      </c>
      <c r="AG72" s="75"/>
      <c r="AH72" s="147">
        <f t="shared" si="31"/>
        <v>924991</v>
      </c>
      <c r="AI72" s="75"/>
      <c r="AJ72" s="148">
        <f t="shared" si="31"/>
        <v>901185</v>
      </c>
      <c r="AK72" s="75"/>
      <c r="AL72" s="149">
        <f t="shared" si="31"/>
        <v>1826174</v>
      </c>
      <c r="AM72" s="75"/>
      <c r="AN72" s="148">
        <f t="shared" ref="AN72" si="32">AN70+AN71</f>
        <v>896660</v>
      </c>
      <c r="AO72" s="75"/>
      <c r="AP72" s="149">
        <f t="shared" ref="AP72" si="33">AP70+AP71</f>
        <v>2722835</v>
      </c>
      <c r="AQ72" s="75"/>
      <c r="AR72" s="148">
        <f t="shared" ref="AR72" si="34">AR70+AR71</f>
        <v>944386</v>
      </c>
      <c r="AS72" s="75"/>
      <c r="AT72" s="149">
        <f t="shared" ref="AT72" si="35">AT70+AT71</f>
        <v>3667221</v>
      </c>
      <c r="AU72" s="75"/>
      <c r="AV72" s="147">
        <f t="shared" ref="AV72" si="36">AV70+AV71</f>
        <v>864051</v>
      </c>
      <c r="AW72" s="75"/>
      <c r="AX72" s="148">
        <f t="shared" ref="AX72" si="37">AX70+AX71</f>
        <v>887836</v>
      </c>
      <c r="AY72" s="75"/>
      <c r="AZ72" s="149">
        <f t="shared" ref="AZ72" si="38">AZ70+AZ71</f>
        <v>1751887</v>
      </c>
    </row>
    <row r="73" spans="2:52">
      <c r="B73" s="1"/>
      <c r="C73" s="1"/>
      <c r="D73" s="1"/>
      <c r="E73" s="1"/>
      <c r="F73" s="150"/>
      <c r="G73" s="75"/>
      <c r="H73" s="151"/>
      <c r="I73" s="75"/>
      <c r="J73" s="152"/>
      <c r="K73" s="75"/>
      <c r="L73" s="151"/>
      <c r="M73" s="75"/>
      <c r="N73" s="152"/>
      <c r="O73" s="75"/>
      <c r="P73" s="151"/>
      <c r="Q73" s="75"/>
      <c r="R73" s="152"/>
      <c r="S73" s="75"/>
      <c r="T73" s="150"/>
      <c r="U73" s="75"/>
      <c r="V73" s="151"/>
      <c r="W73" s="75"/>
      <c r="X73" s="152"/>
      <c r="Y73" s="75"/>
      <c r="Z73" s="151"/>
      <c r="AA73" s="75"/>
      <c r="AB73" s="152"/>
      <c r="AC73" s="75"/>
      <c r="AD73" s="151"/>
      <c r="AE73" s="75"/>
      <c r="AF73" s="152"/>
      <c r="AG73" s="75"/>
      <c r="AH73" s="150"/>
      <c r="AI73" s="75"/>
      <c r="AJ73" s="151"/>
      <c r="AK73" s="75"/>
      <c r="AL73" s="152"/>
      <c r="AM73" s="75"/>
      <c r="AN73" s="151"/>
      <c r="AO73" s="75"/>
      <c r="AP73" s="152"/>
      <c r="AQ73" s="75"/>
      <c r="AR73" s="151"/>
      <c r="AS73" s="75"/>
      <c r="AT73" s="152"/>
      <c r="AU73" s="75"/>
      <c r="AV73" s="150"/>
      <c r="AW73" s="75"/>
      <c r="AX73" s="151"/>
      <c r="AY73" s="75"/>
      <c r="AZ73" s="152"/>
    </row>
    <row r="74" spans="2:52">
      <c r="B74" s="1"/>
      <c r="C74" s="87" t="s">
        <v>54</v>
      </c>
      <c r="D74" s="87"/>
      <c r="E74" s="1"/>
      <c r="F74" s="150"/>
      <c r="G74" s="75"/>
      <c r="H74" s="151"/>
      <c r="I74" s="75"/>
      <c r="J74" s="152"/>
      <c r="K74" s="75"/>
      <c r="L74" s="151"/>
      <c r="M74" s="75"/>
      <c r="N74" s="152"/>
      <c r="O74" s="75"/>
      <c r="P74" s="151"/>
      <c r="Q74" s="75"/>
      <c r="R74" s="152"/>
      <c r="S74" s="75"/>
      <c r="T74" s="150"/>
      <c r="U74" s="75"/>
      <c r="V74" s="151"/>
      <c r="W74" s="75"/>
      <c r="X74" s="152"/>
      <c r="Y74" s="75"/>
      <c r="Z74" s="151"/>
      <c r="AA74" s="75"/>
      <c r="AB74" s="152"/>
      <c r="AC74" s="75"/>
      <c r="AD74" s="151"/>
      <c r="AE74" s="75"/>
      <c r="AF74" s="152"/>
      <c r="AG74" s="75"/>
      <c r="AH74" s="150"/>
      <c r="AI74" s="75"/>
      <c r="AJ74" s="151"/>
      <c r="AK74" s="75"/>
      <c r="AL74" s="152"/>
      <c r="AM74" s="75"/>
      <c r="AN74" s="151"/>
      <c r="AO74" s="75"/>
      <c r="AP74" s="152"/>
      <c r="AQ74" s="75"/>
      <c r="AR74" s="151"/>
      <c r="AS74" s="75"/>
      <c r="AT74" s="152"/>
      <c r="AU74" s="75"/>
      <c r="AV74" s="150"/>
      <c r="AW74" s="75"/>
      <c r="AX74" s="151"/>
      <c r="AY74" s="75"/>
      <c r="AZ74" s="152"/>
    </row>
    <row r="75" spans="2:52">
      <c r="B75" s="1"/>
      <c r="C75" s="81"/>
      <c r="D75" s="102" t="s">
        <v>55</v>
      </c>
      <c r="E75" s="1"/>
      <c r="F75" s="144">
        <v>200005</v>
      </c>
      <c r="G75" s="75"/>
      <c r="H75" s="145">
        <v>204480</v>
      </c>
      <c r="I75" s="75"/>
      <c r="J75" s="146">
        <v>404485</v>
      </c>
      <c r="K75" s="75"/>
      <c r="L75" s="145">
        <v>208309</v>
      </c>
      <c r="M75" s="75"/>
      <c r="N75" s="146">
        <v>612794</v>
      </c>
      <c r="O75" s="75"/>
      <c r="P75" s="145">
        <v>193690</v>
      </c>
      <c r="Q75" s="75"/>
      <c r="R75" s="146">
        <v>806484</v>
      </c>
      <c r="S75" s="75"/>
      <c r="T75" s="144">
        <v>196571</v>
      </c>
      <c r="U75" s="75"/>
      <c r="V75" s="145">
        <v>201949</v>
      </c>
      <c r="W75" s="75"/>
      <c r="X75" s="146">
        <v>398520</v>
      </c>
      <c r="Y75" s="75"/>
      <c r="Z75" s="145">
        <v>197938</v>
      </c>
      <c r="AA75" s="75"/>
      <c r="AB75" s="146">
        <v>596458</v>
      </c>
      <c r="AC75" s="75"/>
      <c r="AD75" s="145">
        <v>197158</v>
      </c>
      <c r="AE75" s="75"/>
      <c r="AF75" s="146">
        <v>793615</v>
      </c>
      <c r="AG75" s="75"/>
      <c r="AH75" s="144">
        <v>196325</v>
      </c>
      <c r="AI75" s="75"/>
      <c r="AJ75" s="145">
        <v>193636</v>
      </c>
      <c r="AK75" s="75"/>
      <c r="AL75" s="146">
        <v>389961</v>
      </c>
      <c r="AM75" s="75"/>
      <c r="AN75" s="145">
        <v>192638</v>
      </c>
      <c r="AO75" s="75"/>
      <c r="AP75" s="146">
        <v>582598</v>
      </c>
      <c r="AQ75" s="75"/>
      <c r="AR75" s="145">
        <v>194547</v>
      </c>
      <c r="AS75" s="75"/>
      <c r="AT75" s="146">
        <v>777146</v>
      </c>
      <c r="AU75" s="75"/>
      <c r="AV75" s="144">
        <v>191110</v>
      </c>
      <c r="AW75" s="75"/>
      <c r="AX75" s="145">
        <v>196178</v>
      </c>
      <c r="AY75" s="75"/>
      <c r="AZ75" s="146">
        <v>387289</v>
      </c>
    </row>
    <row r="76" spans="2:52">
      <c r="B76" s="1"/>
      <c r="C76" s="102" t="s">
        <v>56</v>
      </c>
      <c r="D76" s="102"/>
      <c r="E76" s="1"/>
      <c r="F76" s="144">
        <v>257387</v>
      </c>
      <c r="G76" s="75"/>
      <c r="H76" s="145">
        <v>275484</v>
      </c>
      <c r="I76" s="75"/>
      <c r="J76" s="146">
        <v>532871</v>
      </c>
      <c r="K76" s="75"/>
      <c r="L76" s="145">
        <v>353694</v>
      </c>
      <c r="M76" s="75"/>
      <c r="N76" s="146">
        <v>886565</v>
      </c>
      <c r="O76" s="75"/>
      <c r="P76" s="145">
        <v>329745</v>
      </c>
      <c r="Q76" s="75"/>
      <c r="R76" s="146">
        <v>1216310</v>
      </c>
      <c r="S76" s="75"/>
      <c r="T76" s="144">
        <v>252523</v>
      </c>
      <c r="U76" s="75"/>
      <c r="V76" s="145">
        <v>227684</v>
      </c>
      <c r="W76" s="75"/>
      <c r="X76" s="146">
        <v>480207</v>
      </c>
      <c r="Y76" s="75"/>
      <c r="Z76" s="145">
        <v>228103</v>
      </c>
      <c r="AA76" s="75"/>
      <c r="AB76" s="146">
        <v>708309</v>
      </c>
      <c r="AC76" s="75"/>
      <c r="AD76" s="145">
        <v>279854</v>
      </c>
      <c r="AE76" s="75"/>
      <c r="AF76" s="146">
        <v>988164</v>
      </c>
      <c r="AG76" s="75"/>
      <c r="AH76" s="144">
        <v>216458</v>
      </c>
      <c r="AI76" s="75"/>
      <c r="AJ76" s="145">
        <v>210791</v>
      </c>
      <c r="AK76" s="75"/>
      <c r="AL76" s="146">
        <v>427248</v>
      </c>
      <c r="AM76" s="75"/>
      <c r="AN76" s="145">
        <v>202924</v>
      </c>
      <c r="AO76" s="75"/>
      <c r="AP76" s="146">
        <v>630172</v>
      </c>
      <c r="AQ76" s="75"/>
      <c r="AR76" s="145">
        <v>275971</v>
      </c>
      <c r="AS76" s="75"/>
      <c r="AT76" s="146">
        <v>906143</v>
      </c>
      <c r="AU76" s="75"/>
      <c r="AV76" s="144">
        <v>177619</v>
      </c>
      <c r="AW76" s="75"/>
      <c r="AX76" s="145">
        <v>209361</v>
      </c>
      <c r="AY76" s="75"/>
      <c r="AZ76" s="146">
        <v>386980</v>
      </c>
    </row>
    <row r="77" spans="2:52">
      <c r="B77" s="1"/>
      <c r="C77" s="102" t="s">
        <v>57</v>
      </c>
      <c r="D77" s="102"/>
      <c r="E77" s="1"/>
      <c r="F77" s="144">
        <v>317185</v>
      </c>
      <c r="G77" s="75"/>
      <c r="H77" s="145">
        <v>330454</v>
      </c>
      <c r="I77" s="75"/>
      <c r="J77" s="146">
        <v>647641</v>
      </c>
      <c r="K77" s="75"/>
      <c r="L77" s="145">
        <v>361062</v>
      </c>
      <c r="M77" s="75"/>
      <c r="N77" s="146">
        <v>1008702</v>
      </c>
      <c r="O77" s="75"/>
      <c r="P77" s="145">
        <v>366516</v>
      </c>
      <c r="Q77" s="75"/>
      <c r="R77" s="146">
        <v>1375218</v>
      </c>
      <c r="S77" s="75"/>
      <c r="T77" s="144">
        <v>336896</v>
      </c>
      <c r="U77" s="75"/>
      <c r="V77" s="145">
        <v>332487</v>
      </c>
      <c r="W77" s="75"/>
      <c r="X77" s="146">
        <v>669384</v>
      </c>
      <c r="Y77" s="75"/>
      <c r="Z77" s="145">
        <v>324550</v>
      </c>
      <c r="AA77" s="75"/>
      <c r="AB77" s="146">
        <v>993935</v>
      </c>
      <c r="AC77" s="75"/>
      <c r="AD77" s="145">
        <v>340013</v>
      </c>
      <c r="AE77" s="75"/>
      <c r="AF77" s="146">
        <v>1333946</v>
      </c>
      <c r="AG77" s="75"/>
      <c r="AH77" s="144">
        <v>323834</v>
      </c>
      <c r="AI77" s="75"/>
      <c r="AJ77" s="145">
        <v>313138</v>
      </c>
      <c r="AK77" s="75"/>
      <c r="AL77" s="146">
        <v>636971</v>
      </c>
      <c r="AM77" s="75"/>
      <c r="AN77" s="145">
        <v>316229</v>
      </c>
      <c r="AO77" s="75"/>
      <c r="AP77" s="146">
        <v>953201</v>
      </c>
      <c r="AQ77" s="75"/>
      <c r="AR77" s="145">
        <v>344574</v>
      </c>
      <c r="AS77" s="75"/>
      <c r="AT77" s="146">
        <v>1297774</v>
      </c>
      <c r="AU77" s="75"/>
      <c r="AV77" s="144">
        <v>323104</v>
      </c>
      <c r="AW77" s="75"/>
      <c r="AX77" s="145">
        <v>319730</v>
      </c>
      <c r="AY77" s="75"/>
      <c r="AZ77" s="146">
        <v>642834</v>
      </c>
    </row>
    <row r="78" spans="2:52">
      <c r="B78" s="1"/>
      <c r="C78" s="102" t="s">
        <v>21</v>
      </c>
      <c r="D78" s="102"/>
      <c r="E78" s="1"/>
      <c r="F78" s="144">
        <v>159437</v>
      </c>
      <c r="G78" s="75"/>
      <c r="H78" s="145">
        <v>161483</v>
      </c>
      <c r="I78" s="75"/>
      <c r="J78" s="146">
        <v>320920</v>
      </c>
      <c r="K78" s="75"/>
      <c r="L78" s="145">
        <v>166223</v>
      </c>
      <c r="M78" s="75"/>
      <c r="N78" s="146">
        <v>487142</v>
      </c>
      <c r="O78" s="75"/>
      <c r="P78" s="145">
        <v>168243</v>
      </c>
      <c r="Q78" s="75"/>
      <c r="R78" s="146">
        <v>655387</v>
      </c>
      <c r="S78" s="75"/>
      <c r="T78" s="144">
        <v>157845</v>
      </c>
      <c r="U78" s="75"/>
      <c r="V78" s="145">
        <v>149268</v>
      </c>
      <c r="W78" s="75"/>
      <c r="X78" s="146">
        <v>307112</v>
      </c>
      <c r="Y78" s="75"/>
      <c r="Z78" s="145">
        <v>148985</v>
      </c>
      <c r="AA78" s="75"/>
      <c r="AB78" s="146">
        <v>456098</v>
      </c>
      <c r="AC78" s="75"/>
      <c r="AD78" s="145">
        <v>153920</v>
      </c>
      <c r="AE78" s="75"/>
      <c r="AF78" s="146">
        <v>610019</v>
      </c>
      <c r="AG78" s="75"/>
      <c r="AH78" s="144">
        <v>154683</v>
      </c>
      <c r="AI78" s="75"/>
      <c r="AJ78" s="145">
        <v>153668</v>
      </c>
      <c r="AK78" s="75"/>
      <c r="AL78" s="146">
        <v>308353</v>
      </c>
      <c r="AM78" s="75"/>
      <c r="AN78" s="145">
        <v>156239</v>
      </c>
      <c r="AO78" s="75"/>
      <c r="AP78" s="146">
        <v>464593</v>
      </c>
      <c r="AQ78" s="75"/>
      <c r="AR78" s="145">
        <v>154053</v>
      </c>
      <c r="AS78" s="75"/>
      <c r="AT78" s="146">
        <v>618647</v>
      </c>
      <c r="AU78" s="75"/>
      <c r="AV78" s="144">
        <v>151124</v>
      </c>
      <c r="AW78" s="75"/>
      <c r="AX78" s="145">
        <v>150659</v>
      </c>
      <c r="AY78" s="75"/>
      <c r="AZ78" s="146">
        <v>301782</v>
      </c>
    </row>
    <row r="79" spans="2:52">
      <c r="B79" s="1"/>
      <c r="C79" s="102" t="s">
        <v>22</v>
      </c>
      <c r="D79" s="102"/>
      <c r="E79" s="1"/>
      <c r="F79" s="144">
        <v>0</v>
      </c>
      <c r="G79" s="75"/>
      <c r="H79" s="145">
        <v>2766</v>
      </c>
      <c r="I79" s="75"/>
      <c r="J79" s="146">
        <v>2766</v>
      </c>
      <c r="K79" s="75"/>
      <c r="L79" s="145">
        <v>0</v>
      </c>
      <c r="M79" s="75"/>
      <c r="N79" s="146">
        <v>2766</v>
      </c>
      <c r="O79" s="75"/>
      <c r="P79" s="145">
        <v>0</v>
      </c>
      <c r="Q79" s="75"/>
      <c r="R79" s="146">
        <v>2766</v>
      </c>
      <c r="S79" s="75"/>
      <c r="T79" s="144">
        <v>0</v>
      </c>
      <c r="U79" s="75"/>
      <c r="V79" s="145">
        <v>0</v>
      </c>
      <c r="W79" s="75"/>
      <c r="X79" s="146">
        <v>0</v>
      </c>
      <c r="Y79" s="75"/>
      <c r="Z79" s="145">
        <v>0</v>
      </c>
      <c r="AA79" s="75"/>
      <c r="AB79" s="146">
        <v>0</v>
      </c>
      <c r="AC79" s="75"/>
      <c r="AD79" s="145">
        <v>0</v>
      </c>
      <c r="AE79" s="75"/>
      <c r="AF79" s="146">
        <v>0</v>
      </c>
      <c r="AG79" s="75"/>
      <c r="AH79" s="144">
        <v>0</v>
      </c>
      <c r="AI79" s="75"/>
      <c r="AJ79" s="145">
        <v>0</v>
      </c>
      <c r="AK79" s="75"/>
      <c r="AL79" s="146">
        <v>0</v>
      </c>
      <c r="AM79" s="75"/>
      <c r="AN79" s="145">
        <v>136234</v>
      </c>
      <c r="AO79" s="75"/>
      <c r="AP79" s="146">
        <v>136234</v>
      </c>
      <c r="AQ79" s="75"/>
      <c r="AR79" s="145">
        <v>0</v>
      </c>
      <c r="AS79" s="75"/>
      <c r="AT79" s="146">
        <v>136234</v>
      </c>
      <c r="AU79" s="75"/>
      <c r="AV79" s="144">
        <v>0</v>
      </c>
      <c r="AW79" s="75"/>
      <c r="AX79" s="145">
        <v>0</v>
      </c>
      <c r="AY79" s="75"/>
      <c r="AZ79" s="146">
        <v>0</v>
      </c>
    </row>
    <row r="80" spans="2:52">
      <c r="B80" s="1"/>
      <c r="C80" s="102" t="s">
        <v>23</v>
      </c>
      <c r="D80" s="102"/>
      <c r="E80" s="1"/>
      <c r="F80" s="144">
        <v>1481</v>
      </c>
      <c r="G80" s="75"/>
      <c r="H80" s="145">
        <v>6026</v>
      </c>
      <c r="I80" s="75"/>
      <c r="J80" s="146">
        <v>7506</v>
      </c>
      <c r="K80" s="75"/>
      <c r="L80" s="145">
        <v>798</v>
      </c>
      <c r="M80" s="75"/>
      <c r="N80" s="146">
        <v>8305</v>
      </c>
      <c r="O80" s="75"/>
      <c r="P80" s="145">
        <v>10471</v>
      </c>
      <c r="Q80" s="75"/>
      <c r="R80" s="146">
        <v>18774</v>
      </c>
      <c r="S80" s="75"/>
      <c r="T80" s="144">
        <v>9852</v>
      </c>
      <c r="U80" s="75"/>
      <c r="V80" s="145">
        <v>3333</v>
      </c>
      <c r="W80" s="75"/>
      <c r="X80" s="146">
        <v>13186</v>
      </c>
      <c r="Y80" s="75"/>
      <c r="Z80" s="145">
        <v>595</v>
      </c>
      <c r="AA80" s="75"/>
      <c r="AB80" s="146">
        <v>13780</v>
      </c>
      <c r="AC80" s="75"/>
      <c r="AD80" s="145">
        <v>5592</v>
      </c>
      <c r="AE80" s="75"/>
      <c r="AF80" s="146">
        <v>19372</v>
      </c>
      <c r="AG80" s="75"/>
      <c r="AH80" s="144">
        <v>5460</v>
      </c>
      <c r="AI80" s="75"/>
      <c r="AJ80" s="145">
        <v>4658</v>
      </c>
      <c r="AK80" s="75"/>
      <c r="AL80" s="146">
        <v>10118</v>
      </c>
      <c r="AM80" s="75"/>
      <c r="AN80" s="145">
        <v>3516</v>
      </c>
      <c r="AO80" s="75"/>
      <c r="AP80" s="146">
        <v>13634</v>
      </c>
      <c r="AQ80" s="75"/>
      <c r="AR80" s="145">
        <v>3549</v>
      </c>
      <c r="AS80" s="75"/>
      <c r="AT80" s="146">
        <v>17182</v>
      </c>
      <c r="AU80" s="75"/>
      <c r="AV80" s="144">
        <v>1481</v>
      </c>
      <c r="AW80" s="75"/>
      <c r="AX80" s="145">
        <v>1926</v>
      </c>
      <c r="AY80" s="75"/>
      <c r="AZ80" s="146">
        <v>3407</v>
      </c>
    </row>
    <row r="81" spans="2:52">
      <c r="B81" s="1"/>
      <c r="C81" s="102" t="s">
        <v>24</v>
      </c>
      <c r="D81" s="102"/>
      <c r="E81" s="1"/>
      <c r="F81" s="144">
        <v>-697</v>
      </c>
      <c r="G81" s="75"/>
      <c r="H81" s="145">
        <v>233</v>
      </c>
      <c r="I81" s="75"/>
      <c r="J81" s="146">
        <v>-464</v>
      </c>
      <c r="K81" s="75"/>
      <c r="L81" s="145">
        <v>-324</v>
      </c>
      <c r="M81" s="75"/>
      <c r="N81" s="146">
        <v>-788</v>
      </c>
      <c r="O81" s="75"/>
      <c r="P81" s="145">
        <v>-132</v>
      </c>
      <c r="Q81" s="75"/>
      <c r="R81" s="146">
        <v>-920</v>
      </c>
      <c r="S81" s="75"/>
      <c r="T81" s="144">
        <v>81</v>
      </c>
      <c r="U81" s="75"/>
      <c r="V81" s="145">
        <v>0</v>
      </c>
      <c r="W81" s="75"/>
      <c r="X81" s="146">
        <v>81</v>
      </c>
      <c r="Y81" s="75"/>
      <c r="Z81" s="145">
        <v>-47</v>
      </c>
      <c r="AA81" s="75"/>
      <c r="AB81" s="146">
        <v>34</v>
      </c>
      <c r="AC81" s="75"/>
      <c r="AD81" s="145">
        <v>10</v>
      </c>
      <c r="AE81" s="75"/>
      <c r="AF81" s="146">
        <v>44</v>
      </c>
      <c r="AG81" s="75"/>
      <c r="AH81" s="144">
        <v>0</v>
      </c>
      <c r="AI81" s="75"/>
      <c r="AJ81" s="145">
        <v>0</v>
      </c>
      <c r="AK81" s="75"/>
      <c r="AL81" s="146">
        <v>0</v>
      </c>
      <c r="AM81" s="75"/>
      <c r="AN81" s="145">
        <v>0</v>
      </c>
      <c r="AO81" s="75"/>
      <c r="AP81" s="146">
        <v>0</v>
      </c>
      <c r="AQ81" s="75"/>
      <c r="AR81" s="145">
        <v>0</v>
      </c>
      <c r="AS81" s="75"/>
      <c r="AT81" s="146">
        <v>0</v>
      </c>
      <c r="AU81" s="75"/>
      <c r="AV81" s="144">
        <v>0</v>
      </c>
      <c r="AW81" s="75"/>
      <c r="AX81" s="145">
        <v>0</v>
      </c>
      <c r="AY81" s="75"/>
      <c r="AZ81" s="146">
        <v>0</v>
      </c>
    </row>
    <row r="82" spans="2:52">
      <c r="B82" s="1"/>
      <c r="C82" s="102" t="s">
        <v>58</v>
      </c>
      <c r="D82" s="102"/>
      <c r="E82" s="1"/>
      <c r="F82" s="144">
        <v>-30</v>
      </c>
      <c r="G82" s="75"/>
      <c r="H82" s="145">
        <v>0</v>
      </c>
      <c r="I82" s="75"/>
      <c r="J82" s="146">
        <v>-30</v>
      </c>
      <c r="K82" s="75"/>
      <c r="L82" s="145">
        <v>0</v>
      </c>
      <c r="M82" s="75"/>
      <c r="N82" s="146">
        <v>-30</v>
      </c>
      <c r="O82" s="75"/>
      <c r="P82" s="145">
        <v>39</v>
      </c>
      <c r="Q82" s="75"/>
      <c r="R82" s="146">
        <v>9</v>
      </c>
      <c r="S82" s="75"/>
      <c r="T82" s="144">
        <v>0</v>
      </c>
      <c r="U82" s="75"/>
      <c r="V82" s="145">
        <v>0</v>
      </c>
      <c r="W82" s="75"/>
      <c r="X82" s="146">
        <v>0</v>
      </c>
      <c r="Y82" s="75"/>
      <c r="Z82" s="145">
        <v>0</v>
      </c>
      <c r="AA82" s="75"/>
      <c r="AB82" s="146">
        <v>0</v>
      </c>
      <c r="AC82" s="75"/>
      <c r="AD82" s="145">
        <v>-2170</v>
      </c>
      <c r="AE82" s="75"/>
      <c r="AF82" s="146">
        <v>-2170</v>
      </c>
      <c r="AG82" s="75"/>
      <c r="AH82" s="144">
        <v>-1340</v>
      </c>
      <c r="AI82" s="75"/>
      <c r="AJ82" s="145">
        <v>7900</v>
      </c>
      <c r="AK82" s="75"/>
      <c r="AL82" s="146">
        <v>6560</v>
      </c>
      <c r="AM82" s="75"/>
      <c r="AN82" s="145">
        <v>-2200</v>
      </c>
      <c r="AO82" s="75"/>
      <c r="AP82" s="146">
        <v>4360</v>
      </c>
      <c r="AQ82" s="75"/>
      <c r="AR82" s="145">
        <v>-900</v>
      </c>
      <c r="AS82" s="75"/>
      <c r="AT82" s="146">
        <v>3460</v>
      </c>
      <c r="AU82" s="75"/>
      <c r="AV82" s="144">
        <v>-1100</v>
      </c>
      <c r="AW82" s="75"/>
      <c r="AX82" s="145">
        <v>-3700</v>
      </c>
      <c r="AY82" s="75"/>
      <c r="AZ82" s="146">
        <v>-4800</v>
      </c>
    </row>
    <row r="83" spans="2:52">
      <c r="B83" s="1"/>
      <c r="C83" s="105"/>
      <c r="D83" s="74" t="s">
        <v>30</v>
      </c>
      <c r="E83" s="1"/>
      <c r="F83" s="147">
        <f>SUM(F75:F82)</f>
        <v>934768</v>
      </c>
      <c r="G83" s="75"/>
      <c r="H83" s="148">
        <f t="shared" ref="H83:AL83" si="39">SUM(H75:H82)</f>
        <v>980926</v>
      </c>
      <c r="I83" s="75"/>
      <c r="J83" s="149">
        <f t="shared" si="39"/>
        <v>1915695</v>
      </c>
      <c r="K83" s="75"/>
      <c r="L83" s="148">
        <f t="shared" si="39"/>
        <v>1089762</v>
      </c>
      <c r="M83" s="75"/>
      <c r="N83" s="149">
        <f t="shared" si="39"/>
        <v>3005456</v>
      </c>
      <c r="O83" s="75"/>
      <c r="P83" s="148">
        <f t="shared" si="39"/>
        <v>1068572</v>
      </c>
      <c r="Q83" s="75"/>
      <c r="R83" s="149">
        <f t="shared" si="39"/>
        <v>4074028</v>
      </c>
      <c r="S83" s="75"/>
      <c r="T83" s="147">
        <f t="shared" si="39"/>
        <v>953768</v>
      </c>
      <c r="U83" s="75"/>
      <c r="V83" s="148">
        <f t="shared" si="39"/>
        <v>914721</v>
      </c>
      <c r="W83" s="75"/>
      <c r="X83" s="149">
        <f t="shared" si="39"/>
        <v>1868490</v>
      </c>
      <c r="Y83" s="75"/>
      <c r="Z83" s="148">
        <f t="shared" si="39"/>
        <v>900124</v>
      </c>
      <c r="AA83" s="75"/>
      <c r="AB83" s="149">
        <f t="shared" si="39"/>
        <v>2768614</v>
      </c>
      <c r="AC83" s="75"/>
      <c r="AD83" s="148">
        <f t="shared" si="39"/>
        <v>974377</v>
      </c>
      <c r="AE83" s="75"/>
      <c r="AF83" s="149">
        <f t="shared" si="39"/>
        <v>3742990</v>
      </c>
      <c r="AG83" s="75"/>
      <c r="AH83" s="147">
        <f t="shared" si="39"/>
        <v>895420</v>
      </c>
      <c r="AI83" s="75"/>
      <c r="AJ83" s="148">
        <f t="shared" si="39"/>
        <v>883791</v>
      </c>
      <c r="AK83" s="75"/>
      <c r="AL83" s="149">
        <f t="shared" si="39"/>
        <v>1779211</v>
      </c>
      <c r="AM83" s="75"/>
      <c r="AN83" s="148">
        <f t="shared" ref="AN83" si="40">SUM(AN75:AN82)</f>
        <v>1005580</v>
      </c>
      <c r="AO83" s="75"/>
      <c r="AP83" s="149">
        <f t="shared" ref="AP83" si="41">SUM(AP75:AP82)</f>
        <v>2784792</v>
      </c>
      <c r="AQ83" s="75"/>
      <c r="AR83" s="148">
        <f t="shared" ref="AR83" si="42">SUM(AR75:AR82)</f>
        <v>971794</v>
      </c>
      <c r="AS83" s="75"/>
      <c r="AT83" s="149">
        <f t="shared" ref="AT83" si="43">SUM(AT75:AT82)</f>
        <v>3756586</v>
      </c>
      <c r="AU83" s="75"/>
      <c r="AV83" s="147">
        <f t="shared" ref="AV83" si="44">SUM(AV75:AV82)</f>
        <v>843338</v>
      </c>
      <c r="AW83" s="75"/>
      <c r="AX83" s="148">
        <f t="shared" ref="AX83" si="45">SUM(AX75:AX82)</f>
        <v>874154</v>
      </c>
      <c r="AY83" s="75"/>
      <c r="AZ83" s="149">
        <f t="shared" ref="AZ83" si="46">SUM(AZ75:AZ82)</f>
        <v>1717492</v>
      </c>
    </row>
    <row r="84" spans="2:52">
      <c r="B84" s="1"/>
      <c r="C84" s="1"/>
      <c r="D84" s="1"/>
      <c r="E84" s="1"/>
      <c r="F84" s="150"/>
      <c r="G84" s="75"/>
      <c r="H84" s="151"/>
      <c r="I84" s="75"/>
      <c r="J84" s="152"/>
      <c r="K84" s="75"/>
      <c r="L84" s="151"/>
      <c r="M84" s="75"/>
      <c r="N84" s="152"/>
      <c r="O84" s="75"/>
      <c r="P84" s="151"/>
      <c r="Q84" s="75"/>
      <c r="R84" s="152"/>
      <c r="S84" s="75"/>
      <c r="T84" s="150"/>
      <c r="U84" s="75"/>
      <c r="V84" s="151"/>
      <c r="W84" s="75"/>
      <c r="X84" s="152"/>
      <c r="Y84" s="75"/>
      <c r="Z84" s="151"/>
      <c r="AA84" s="75"/>
      <c r="AB84" s="152"/>
      <c r="AC84" s="75"/>
      <c r="AD84" s="151"/>
      <c r="AE84" s="75"/>
      <c r="AF84" s="152"/>
      <c r="AG84" s="75"/>
      <c r="AH84" s="150"/>
      <c r="AI84" s="75"/>
      <c r="AJ84" s="151"/>
      <c r="AK84" s="75"/>
      <c r="AL84" s="152"/>
      <c r="AM84" s="75"/>
      <c r="AN84" s="151"/>
      <c r="AO84" s="75"/>
      <c r="AP84" s="152"/>
      <c r="AQ84" s="75"/>
      <c r="AR84" s="151"/>
      <c r="AS84" s="75"/>
      <c r="AT84" s="152"/>
      <c r="AU84" s="75"/>
      <c r="AV84" s="150"/>
      <c r="AW84" s="75"/>
      <c r="AX84" s="151"/>
      <c r="AY84" s="75"/>
      <c r="AZ84" s="152"/>
    </row>
    <row r="85" spans="2:52">
      <c r="B85" s="1"/>
      <c r="C85" s="11" t="s">
        <v>31</v>
      </c>
      <c r="D85" s="1"/>
      <c r="E85" s="1"/>
      <c r="F85" s="156">
        <f>F72-F83</f>
        <v>53143</v>
      </c>
      <c r="G85" s="140"/>
      <c r="H85" s="157">
        <f t="shared" ref="H85:AL85" si="47">H72-H83</f>
        <v>23063</v>
      </c>
      <c r="I85" s="140"/>
      <c r="J85" s="158">
        <f t="shared" si="47"/>
        <v>76206</v>
      </c>
      <c r="K85" s="140"/>
      <c r="L85" s="157">
        <f t="shared" si="47"/>
        <v>-30301</v>
      </c>
      <c r="M85" s="140"/>
      <c r="N85" s="158">
        <f t="shared" si="47"/>
        <v>45905</v>
      </c>
      <c r="O85" s="140"/>
      <c r="P85" s="157">
        <f t="shared" si="47"/>
        <v>-44484</v>
      </c>
      <c r="Q85" s="140"/>
      <c r="R85" s="158">
        <f t="shared" si="47"/>
        <v>1421</v>
      </c>
      <c r="S85" s="140"/>
      <c r="T85" s="156">
        <f t="shared" si="47"/>
        <v>7276</v>
      </c>
      <c r="U85" s="140"/>
      <c r="V85" s="157">
        <f t="shared" si="47"/>
        <v>16564</v>
      </c>
      <c r="W85" s="140"/>
      <c r="X85" s="158">
        <f t="shared" si="47"/>
        <v>23839</v>
      </c>
      <c r="Y85" s="140"/>
      <c r="Z85" s="157">
        <f t="shared" si="47"/>
        <v>37954</v>
      </c>
      <c r="AA85" s="140"/>
      <c r="AB85" s="158">
        <f t="shared" si="47"/>
        <v>61793</v>
      </c>
      <c r="AC85" s="140"/>
      <c r="AD85" s="157">
        <f t="shared" si="47"/>
        <v>776</v>
      </c>
      <c r="AE85" s="140"/>
      <c r="AF85" s="158">
        <f t="shared" si="47"/>
        <v>62569</v>
      </c>
      <c r="AG85" s="140"/>
      <c r="AH85" s="156">
        <f t="shared" si="47"/>
        <v>29571</v>
      </c>
      <c r="AI85" s="140"/>
      <c r="AJ85" s="157">
        <f t="shared" si="47"/>
        <v>17394</v>
      </c>
      <c r="AK85" s="140"/>
      <c r="AL85" s="158">
        <f t="shared" si="47"/>
        <v>46963</v>
      </c>
      <c r="AM85" s="140"/>
      <c r="AN85" s="157">
        <f t="shared" ref="AN85" si="48">AN72-AN83</f>
        <v>-108920</v>
      </c>
      <c r="AO85" s="140"/>
      <c r="AP85" s="158">
        <f t="shared" ref="AP85" si="49">AP72-AP83</f>
        <v>-61957</v>
      </c>
      <c r="AQ85" s="140"/>
      <c r="AR85" s="157">
        <f t="shared" ref="AR85" si="50">AR72-AR83</f>
        <v>-27408</v>
      </c>
      <c r="AS85" s="140"/>
      <c r="AT85" s="158">
        <f t="shared" ref="AT85" si="51">AT72-AT83</f>
        <v>-89365</v>
      </c>
      <c r="AU85" s="140"/>
      <c r="AV85" s="156">
        <f t="shared" ref="AV85" si="52">AV72-AV83</f>
        <v>20713</v>
      </c>
      <c r="AW85" s="140"/>
      <c r="AX85" s="157">
        <f t="shared" ref="AX85" si="53">AX72-AX83</f>
        <v>13682</v>
      </c>
      <c r="AY85" s="140"/>
      <c r="AZ85" s="158">
        <f t="shared" ref="AZ85" si="54">AZ72-AZ83</f>
        <v>34395</v>
      </c>
    </row>
    <row r="86" spans="2:52">
      <c r="B86" s="1"/>
      <c r="C86" s="1"/>
      <c r="D86" s="1"/>
      <c r="E86" s="1"/>
      <c r="F86" s="150"/>
      <c r="G86" s="75"/>
      <c r="H86" s="151"/>
      <c r="I86" s="75"/>
      <c r="J86" s="152"/>
      <c r="K86" s="75"/>
      <c r="L86" s="151"/>
      <c r="M86" s="75"/>
      <c r="N86" s="152"/>
      <c r="O86" s="75"/>
      <c r="P86" s="151"/>
      <c r="Q86" s="75"/>
      <c r="R86" s="152"/>
      <c r="S86" s="75"/>
      <c r="T86" s="150"/>
      <c r="U86" s="75"/>
      <c r="V86" s="151"/>
      <c r="W86" s="75"/>
      <c r="X86" s="152"/>
      <c r="Y86" s="75"/>
      <c r="Z86" s="151"/>
      <c r="AA86" s="75"/>
      <c r="AB86" s="152"/>
      <c r="AC86" s="75"/>
      <c r="AD86" s="151"/>
      <c r="AE86" s="75"/>
      <c r="AF86" s="152"/>
      <c r="AG86" s="75"/>
      <c r="AH86" s="150"/>
      <c r="AI86" s="75"/>
      <c r="AJ86" s="151"/>
      <c r="AK86" s="75"/>
      <c r="AL86" s="152"/>
      <c r="AM86" s="75"/>
      <c r="AN86" s="151"/>
      <c r="AO86" s="75"/>
      <c r="AP86" s="152"/>
      <c r="AQ86" s="75"/>
      <c r="AR86" s="151"/>
      <c r="AS86" s="75"/>
      <c r="AT86" s="152"/>
      <c r="AU86" s="75"/>
      <c r="AV86" s="150"/>
      <c r="AW86" s="75"/>
      <c r="AX86" s="151"/>
      <c r="AY86" s="75"/>
      <c r="AZ86" s="152"/>
    </row>
    <row r="87" spans="2:52" ht="15">
      <c r="B87" s="172" t="s">
        <v>65</v>
      </c>
      <c r="C87" s="71"/>
      <c r="D87" s="71"/>
      <c r="E87" s="71"/>
      <c r="F87" s="150"/>
      <c r="G87" s="75"/>
      <c r="H87" s="151"/>
      <c r="I87" s="75"/>
      <c r="J87" s="152"/>
      <c r="K87" s="75"/>
      <c r="L87" s="151"/>
      <c r="M87" s="75"/>
      <c r="N87" s="152"/>
      <c r="O87" s="75"/>
      <c r="P87" s="151"/>
      <c r="Q87" s="75"/>
      <c r="R87" s="152"/>
      <c r="S87" s="75"/>
      <c r="T87" s="150"/>
      <c r="U87" s="75"/>
      <c r="V87" s="151"/>
      <c r="W87" s="75"/>
      <c r="X87" s="152"/>
      <c r="Y87" s="75"/>
      <c r="Z87" s="151"/>
      <c r="AA87" s="75"/>
      <c r="AB87" s="152"/>
      <c r="AC87" s="75"/>
      <c r="AD87" s="151"/>
      <c r="AE87" s="75"/>
      <c r="AF87" s="152"/>
      <c r="AG87" s="75"/>
      <c r="AH87" s="150"/>
      <c r="AI87" s="75"/>
      <c r="AJ87" s="151"/>
      <c r="AK87" s="75"/>
      <c r="AL87" s="152"/>
      <c r="AM87" s="75"/>
      <c r="AN87" s="151"/>
      <c r="AO87" s="75"/>
      <c r="AP87" s="152"/>
      <c r="AQ87" s="75"/>
      <c r="AR87" s="151"/>
      <c r="AS87" s="75"/>
      <c r="AT87" s="152"/>
      <c r="AU87" s="75"/>
      <c r="AV87" s="150"/>
      <c r="AW87" s="75"/>
      <c r="AX87" s="151"/>
      <c r="AY87" s="75"/>
      <c r="AZ87" s="152"/>
    </row>
    <row r="88" spans="2:52">
      <c r="B88" s="1"/>
      <c r="C88" s="1" t="s">
        <v>71</v>
      </c>
      <c r="D88" s="1"/>
      <c r="E88" s="1"/>
      <c r="F88" s="156">
        <v>22261</v>
      </c>
      <c r="G88" s="140"/>
      <c r="H88" s="157">
        <v>22915</v>
      </c>
      <c r="I88" s="140"/>
      <c r="J88" s="158">
        <v>45175</v>
      </c>
      <c r="K88" s="140"/>
      <c r="L88" s="157">
        <v>23567</v>
      </c>
      <c r="M88" s="140"/>
      <c r="N88" s="158">
        <v>68742</v>
      </c>
      <c r="O88" s="140"/>
      <c r="P88" s="157">
        <v>24402</v>
      </c>
      <c r="Q88" s="140"/>
      <c r="R88" s="158">
        <v>93144</v>
      </c>
      <c r="S88" s="140"/>
      <c r="T88" s="156">
        <v>24657</v>
      </c>
      <c r="U88" s="140"/>
      <c r="V88" s="157">
        <v>25217</v>
      </c>
      <c r="W88" s="140"/>
      <c r="X88" s="158">
        <v>49873</v>
      </c>
      <c r="Y88" s="140"/>
      <c r="Z88" s="157">
        <v>25403</v>
      </c>
      <c r="AA88" s="140"/>
      <c r="AB88" s="158">
        <v>75276</v>
      </c>
      <c r="AC88" s="140"/>
      <c r="AD88" s="157">
        <v>25106</v>
      </c>
      <c r="AE88" s="140"/>
      <c r="AF88" s="158">
        <v>100382</v>
      </c>
      <c r="AG88" s="140"/>
      <c r="AH88" s="156">
        <v>25375</v>
      </c>
      <c r="AI88" s="140"/>
      <c r="AJ88" s="157">
        <v>25547</v>
      </c>
      <c r="AK88" s="140"/>
      <c r="AL88" s="158">
        <v>50922</v>
      </c>
      <c r="AM88" s="140"/>
      <c r="AN88" s="157">
        <v>25669</v>
      </c>
      <c r="AO88" s="140"/>
      <c r="AP88" s="158">
        <v>76591</v>
      </c>
      <c r="AQ88" s="140"/>
      <c r="AR88" s="157">
        <v>26019</v>
      </c>
      <c r="AS88" s="140"/>
      <c r="AT88" s="158">
        <v>102610</v>
      </c>
      <c r="AU88" s="140"/>
      <c r="AV88" s="156">
        <v>26984</v>
      </c>
      <c r="AW88" s="140"/>
      <c r="AX88" s="157">
        <v>28535</v>
      </c>
      <c r="AY88" s="140"/>
      <c r="AZ88" s="158">
        <v>55519</v>
      </c>
    </row>
    <row r="89" spans="2:52">
      <c r="B89" s="1"/>
      <c r="C89" s="1" t="s">
        <v>72</v>
      </c>
      <c r="D89" s="1"/>
      <c r="E89" s="1"/>
      <c r="F89" s="144">
        <v>30697</v>
      </c>
      <c r="G89" s="75"/>
      <c r="H89" s="145">
        <v>30697</v>
      </c>
      <c r="I89" s="75"/>
      <c r="J89" s="146">
        <v>61394</v>
      </c>
      <c r="K89" s="75"/>
      <c r="L89" s="145">
        <v>30697</v>
      </c>
      <c r="M89" s="75"/>
      <c r="N89" s="146">
        <v>92091</v>
      </c>
      <c r="O89" s="75"/>
      <c r="P89" s="145">
        <v>30697</v>
      </c>
      <c r="Q89" s="75"/>
      <c r="R89" s="146">
        <v>122788</v>
      </c>
      <c r="S89" s="75"/>
      <c r="T89" s="144">
        <v>31599</v>
      </c>
      <c r="U89" s="75"/>
      <c r="V89" s="145">
        <v>31599</v>
      </c>
      <c r="W89" s="75"/>
      <c r="X89" s="146">
        <v>63198</v>
      </c>
      <c r="Y89" s="75"/>
      <c r="Z89" s="145">
        <v>31750</v>
      </c>
      <c r="AA89" s="75"/>
      <c r="AB89" s="146">
        <v>94949</v>
      </c>
      <c r="AC89" s="75"/>
      <c r="AD89" s="145">
        <v>31879</v>
      </c>
      <c r="AE89" s="75"/>
      <c r="AF89" s="146">
        <v>126827</v>
      </c>
      <c r="AG89" s="75"/>
      <c r="AH89" s="144">
        <v>32658</v>
      </c>
      <c r="AI89" s="75"/>
      <c r="AJ89" s="145">
        <v>32741</v>
      </c>
      <c r="AK89" s="75"/>
      <c r="AL89" s="146">
        <v>65399</v>
      </c>
      <c r="AM89" s="75"/>
      <c r="AN89" s="145">
        <v>32838</v>
      </c>
      <c r="AO89" s="75"/>
      <c r="AP89" s="146">
        <v>98237</v>
      </c>
      <c r="AQ89" s="75"/>
      <c r="AR89" s="145">
        <v>32873</v>
      </c>
      <c r="AS89" s="75"/>
      <c r="AT89" s="146">
        <v>131110</v>
      </c>
      <c r="AU89" s="75"/>
      <c r="AV89" s="144">
        <v>33733</v>
      </c>
      <c r="AW89" s="75"/>
      <c r="AX89" s="145">
        <v>33766</v>
      </c>
      <c r="AY89" s="75"/>
      <c r="AZ89" s="146">
        <v>67499</v>
      </c>
    </row>
    <row r="90" spans="2:52">
      <c r="B90" s="1"/>
      <c r="C90" s="1"/>
      <c r="D90" s="74" t="s">
        <v>73</v>
      </c>
      <c r="E90" s="1"/>
      <c r="F90" s="147">
        <f>F88+F89</f>
        <v>52958</v>
      </c>
      <c r="G90" s="75"/>
      <c r="H90" s="148">
        <f t="shared" ref="H90:AL90" si="55">H88+H89</f>
        <v>53612</v>
      </c>
      <c r="I90" s="75"/>
      <c r="J90" s="149">
        <f t="shared" si="55"/>
        <v>106569</v>
      </c>
      <c r="K90" s="75"/>
      <c r="L90" s="148">
        <f t="shared" si="55"/>
        <v>54264</v>
      </c>
      <c r="M90" s="75"/>
      <c r="N90" s="149">
        <f t="shared" si="55"/>
        <v>160833</v>
      </c>
      <c r="O90" s="75"/>
      <c r="P90" s="148">
        <f t="shared" si="55"/>
        <v>55099</v>
      </c>
      <c r="Q90" s="75"/>
      <c r="R90" s="149">
        <f t="shared" si="55"/>
        <v>215932</v>
      </c>
      <c r="S90" s="75"/>
      <c r="T90" s="147">
        <f t="shared" si="55"/>
        <v>56256</v>
      </c>
      <c r="U90" s="75"/>
      <c r="V90" s="148">
        <f t="shared" si="55"/>
        <v>56816</v>
      </c>
      <c r="W90" s="75"/>
      <c r="X90" s="149">
        <f t="shared" si="55"/>
        <v>113071</v>
      </c>
      <c r="Y90" s="75"/>
      <c r="Z90" s="148">
        <f t="shared" si="55"/>
        <v>57153</v>
      </c>
      <c r="AA90" s="75"/>
      <c r="AB90" s="149">
        <f t="shared" si="55"/>
        <v>170225</v>
      </c>
      <c r="AC90" s="75"/>
      <c r="AD90" s="148">
        <f t="shared" si="55"/>
        <v>56985</v>
      </c>
      <c r="AE90" s="75"/>
      <c r="AF90" s="149">
        <f t="shared" si="55"/>
        <v>227209</v>
      </c>
      <c r="AG90" s="75"/>
      <c r="AH90" s="147">
        <f t="shared" si="55"/>
        <v>58033</v>
      </c>
      <c r="AI90" s="75"/>
      <c r="AJ90" s="148">
        <f t="shared" si="55"/>
        <v>58288</v>
      </c>
      <c r="AK90" s="75"/>
      <c r="AL90" s="149">
        <f t="shared" si="55"/>
        <v>116321</v>
      </c>
      <c r="AM90" s="75"/>
      <c r="AN90" s="148">
        <f t="shared" ref="AN90" si="56">AN88+AN89</f>
        <v>58507</v>
      </c>
      <c r="AO90" s="75"/>
      <c r="AP90" s="149">
        <f t="shared" ref="AP90" si="57">AP88+AP89</f>
        <v>174828</v>
      </c>
      <c r="AQ90" s="75"/>
      <c r="AR90" s="148">
        <f t="shared" ref="AR90" si="58">AR88+AR89</f>
        <v>58892</v>
      </c>
      <c r="AS90" s="75"/>
      <c r="AT90" s="149">
        <f t="shared" ref="AT90" si="59">AT88+AT89</f>
        <v>233720</v>
      </c>
      <c r="AU90" s="75"/>
      <c r="AV90" s="147">
        <f t="shared" ref="AV90" si="60">AV88+AV89</f>
        <v>60717</v>
      </c>
      <c r="AW90" s="75"/>
      <c r="AX90" s="148">
        <f t="shared" ref="AX90" si="61">AX88+AX89</f>
        <v>62301</v>
      </c>
      <c r="AY90" s="75"/>
      <c r="AZ90" s="149">
        <f t="shared" ref="AZ90" si="62">AZ88+AZ89</f>
        <v>123018</v>
      </c>
    </row>
    <row r="91" spans="2:52">
      <c r="B91" s="1"/>
      <c r="C91" s="1"/>
      <c r="D91" s="1"/>
      <c r="E91" s="1"/>
      <c r="F91" s="150"/>
      <c r="G91" s="75"/>
      <c r="H91" s="151"/>
      <c r="I91" s="75"/>
      <c r="J91" s="152"/>
      <c r="K91" s="75"/>
      <c r="L91" s="151"/>
      <c r="M91" s="75"/>
      <c r="N91" s="152"/>
      <c r="O91" s="75"/>
      <c r="P91" s="151"/>
      <c r="Q91" s="75"/>
      <c r="R91" s="152"/>
      <c r="S91" s="75"/>
      <c r="T91" s="150"/>
      <c r="U91" s="75"/>
      <c r="V91" s="151"/>
      <c r="W91" s="75"/>
      <c r="X91" s="152"/>
      <c r="Y91" s="75"/>
      <c r="Z91" s="151"/>
      <c r="AA91" s="75"/>
      <c r="AB91" s="152"/>
      <c r="AC91" s="75"/>
      <c r="AD91" s="151"/>
      <c r="AE91" s="75"/>
      <c r="AF91" s="152"/>
      <c r="AG91" s="75"/>
      <c r="AH91" s="150"/>
      <c r="AI91" s="75"/>
      <c r="AJ91" s="151"/>
      <c r="AK91" s="75"/>
      <c r="AL91" s="152"/>
      <c r="AM91" s="75"/>
      <c r="AN91" s="151"/>
      <c r="AO91" s="75"/>
      <c r="AP91" s="152"/>
      <c r="AQ91" s="75"/>
      <c r="AR91" s="151"/>
      <c r="AS91" s="75"/>
      <c r="AT91" s="152"/>
      <c r="AU91" s="75"/>
      <c r="AV91" s="150"/>
      <c r="AW91" s="75"/>
      <c r="AX91" s="151"/>
      <c r="AY91" s="75"/>
      <c r="AZ91" s="152"/>
    </row>
    <row r="92" spans="2:52">
      <c r="B92" s="1"/>
      <c r="C92" s="1" t="s">
        <v>54</v>
      </c>
      <c r="D92" s="1"/>
      <c r="E92" s="1"/>
      <c r="F92" s="150"/>
      <c r="G92" s="75"/>
      <c r="H92" s="151"/>
      <c r="I92" s="75"/>
      <c r="J92" s="152"/>
      <c r="K92" s="75"/>
      <c r="L92" s="151"/>
      <c r="M92" s="75"/>
      <c r="N92" s="152"/>
      <c r="O92" s="75"/>
      <c r="P92" s="151"/>
      <c r="Q92" s="75"/>
      <c r="R92" s="152"/>
      <c r="S92" s="75"/>
      <c r="T92" s="150"/>
      <c r="U92" s="75"/>
      <c r="V92" s="151"/>
      <c r="W92" s="75"/>
      <c r="X92" s="152"/>
      <c r="Y92" s="75"/>
      <c r="Z92" s="151"/>
      <c r="AA92" s="75"/>
      <c r="AB92" s="152"/>
      <c r="AC92" s="75"/>
      <c r="AD92" s="151"/>
      <c r="AE92" s="75"/>
      <c r="AF92" s="152"/>
      <c r="AG92" s="75"/>
      <c r="AH92" s="150"/>
      <c r="AI92" s="75"/>
      <c r="AJ92" s="151"/>
      <c r="AK92" s="75"/>
      <c r="AL92" s="152"/>
      <c r="AM92" s="75"/>
      <c r="AN92" s="151"/>
      <c r="AO92" s="75"/>
      <c r="AP92" s="152"/>
      <c r="AQ92" s="75"/>
      <c r="AR92" s="151"/>
      <c r="AS92" s="75"/>
      <c r="AT92" s="152"/>
      <c r="AU92" s="75"/>
      <c r="AV92" s="150"/>
      <c r="AW92" s="75"/>
      <c r="AX92" s="151"/>
      <c r="AY92" s="75"/>
      <c r="AZ92" s="152"/>
    </row>
    <row r="93" spans="2:52">
      <c r="B93" s="1"/>
      <c r="C93" s="1"/>
      <c r="D93" s="1" t="s">
        <v>55</v>
      </c>
      <c r="E93" s="1"/>
      <c r="F93" s="144">
        <v>15968</v>
      </c>
      <c r="G93" s="75"/>
      <c r="H93" s="145">
        <v>18147</v>
      </c>
      <c r="I93" s="75"/>
      <c r="J93" s="146">
        <v>34115</v>
      </c>
      <c r="K93" s="75"/>
      <c r="L93" s="145">
        <v>19186</v>
      </c>
      <c r="M93" s="75"/>
      <c r="N93" s="146">
        <v>53301</v>
      </c>
      <c r="O93" s="75"/>
      <c r="P93" s="145">
        <v>18248</v>
      </c>
      <c r="Q93" s="75"/>
      <c r="R93" s="146">
        <v>71548</v>
      </c>
      <c r="S93" s="75"/>
      <c r="T93" s="144">
        <v>17392</v>
      </c>
      <c r="U93" s="75"/>
      <c r="V93" s="145">
        <v>19381</v>
      </c>
      <c r="W93" s="75"/>
      <c r="X93" s="146">
        <v>36773</v>
      </c>
      <c r="Y93" s="75"/>
      <c r="Z93" s="145">
        <v>18431</v>
      </c>
      <c r="AA93" s="75"/>
      <c r="AB93" s="146">
        <v>55204</v>
      </c>
      <c r="AC93" s="75"/>
      <c r="AD93" s="145">
        <v>18105</v>
      </c>
      <c r="AE93" s="75"/>
      <c r="AF93" s="146">
        <v>73309</v>
      </c>
      <c r="AG93" s="75"/>
      <c r="AH93" s="144">
        <v>18055</v>
      </c>
      <c r="AI93" s="75"/>
      <c r="AJ93" s="145">
        <v>19233</v>
      </c>
      <c r="AK93" s="75"/>
      <c r="AL93" s="146">
        <v>37288</v>
      </c>
      <c r="AM93" s="75"/>
      <c r="AN93" s="145">
        <v>20297</v>
      </c>
      <c r="AO93" s="75"/>
      <c r="AP93" s="146">
        <v>57586</v>
      </c>
      <c r="AQ93" s="75"/>
      <c r="AR93" s="145">
        <v>20068</v>
      </c>
      <c r="AS93" s="75"/>
      <c r="AT93" s="146">
        <v>77653</v>
      </c>
      <c r="AU93" s="75"/>
      <c r="AV93" s="144">
        <v>18707</v>
      </c>
      <c r="AW93" s="75"/>
      <c r="AX93" s="145">
        <v>20355</v>
      </c>
      <c r="AY93" s="75"/>
      <c r="AZ93" s="146">
        <v>39061</v>
      </c>
    </row>
    <row r="94" spans="2:52">
      <c r="B94" s="1"/>
      <c r="C94" s="1" t="s">
        <v>57</v>
      </c>
      <c r="D94" s="1"/>
      <c r="E94" s="1"/>
      <c r="F94" s="144">
        <v>7449</v>
      </c>
      <c r="G94" s="75"/>
      <c r="H94" s="145">
        <v>7772</v>
      </c>
      <c r="I94" s="75"/>
      <c r="J94" s="146">
        <v>15219</v>
      </c>
      <c r="K94" s="75"/>
      <c r="L94" s="145">
        <v>8312</v>
      </c>
      <c r="M94" s="75"/>
      <c r="N94" s="146">
        <v>23531</v>
      </c>
      <c r="O94" s="75"/>
      <c r="P94" s="145">
        <v>8304</v>
      </c>
      <c r="Q94" s="75"/>
      <c r="R94" s="146">
        <v>31836</v>
      </c>
      <c r="S94" s="75"/>
      <c r="T94" s="144">
        <v>8264</v>
      </c>
      <c r="U94" s="75"/>
      <c r="V94" s="145">
        <v>8235</v>
      </c>
      <c r="W94" s="75"/>
      <c r="X94" s="146">
        <v>16498</v>
      </c>
      <c r="Y94" s="75"/>
      <c r="Z94" s="145">
        <v>8985</v>
      </c>
      <c r="AA94" s="75"/>
      <c r="AB94" s="146">
        <v>25484</v>
      </c>
      <c r="AC94" s="75"/>
      <c r="AD94" s="145">
        <v>8719</v>
      </c>
      <c r="AE94" s="75"/>
      <c r="AF94" s="146">
        <v>34202</v>
      </c>
      <c r="AG94" s="75"/>
      <c r="AH94" s="144">
        <v>7101</v>
      </c>
      <c r="AI94" s="75"/>
      <c r="AJ94" s="145">
        <v>8907</v>
      </c>
      <c r="AK94" s="75"/>
      <c r="AL94" s="146">
        <v>16009</v>
      </c>
      <c r="AM94" s="75"/>
      <c r="AN94" s="145">
        <v>7690</v>
      </c>
      <c r="AO94" s="75"/>
      <c r="AP94" s="146">
        <v>23698</v>
      </c>
      <c r="AQ94" s="75"/>
      <c r="AR94" s="145">
        <v>8850</v>
      </c>
      <c r="AS94" s="75"/>
      <c r="AT94" s="146">
        <v>32549</v>
      </c>
      <c r="AU94" s="75"/>
      <c r="AV94" s="144">
        <v>9441</v>
      </c>
      <c r="AW94" s="75"/>
      <c r="AX94" s="145">
        <v>8829</v>
      </c>
      <c r="AY94" s="75"/>
      <c r="AZ94" s="146">
        <v>18271</v>
      </c>
    </row>
    <row r="95" spans="2:52">
      <c r="B95" s="1"/>
      <c r="C95" s="1" t="s">
        <v>21</v>
      </c>
      <c r="D95" s="1"/>
      <c r="E95" s="1"/>
      <c r="F95" s="144">
        <v>11204</v>
      </c>
      <c r="G95" s="75"/>
      <c r="H95" s="145">
        <v>11108</v>
      </c>
      <c r="I95" s="75"/>
      <c r="J95" s="146">
        <v>22312</v>
      </c>
      <c r="K95" s="75"/>
      <c r="L95" s="145">
        <v>11018</v>
      </c>
      <c r="M95" s="75"/>
      <c r="N95" s="146">
        <v>33330</v>
      </c>
      <c r="O95" s="75"/>
      <c r="P95" s="145">
        <v>11396</v>
      </c>
      <c r="Q95" s="75"/>
      <c r="R95" s="146">
        <v>44725</v>
      </c>
      <c r="S95" s="75"/>
      <c r="T95" s="144">
        <v>11385</v>
      </c>
      <c r="U95" s="75"/>
      <c r="V95" s="145">
        <v>11414</v>
      </c>
      <c r="W95" s="75"/>
      <c r="X95" s="146">
        <v>22799</v>
      </c>
      <c r="Y95" s="75"/>
      <c r="Z95" s="145">
        <v>10995</v>
      </c>
      <c r="AA95" s="75"/>
      <c r="AB95" s="146">
        <v>33793</v>
      </c>
      <c r="AC95" s="75"/>
      <c r="AD95" s="145">
        <v>11551</v>
      </c>
      <c r="AE95" s="75"/>
      <c r="AF95" s="146">
        <v>45345</v>
      </c>
      <c r="AG95" s="75"/>
      <c r="AH95" s="144">
        <v>10827</v>
      </c>
      <c r="AI95" s="75"/>
      <c r="AJ95" s="145">
        <v>10864</v>
      </c>
      <c r="AK95" s="75"/>
      <c r="AL95" s="146">
        <v>21689</v>
      </c>
      <c r="AM95" s="75"/>
      <c r="AN95" s="145">
        <v>11742</v>
      </c>
      <c r="AO95" s="75"/>
      <c r="AP95" s="146">
        <v>33431</v>
      </c>
      <c r="AQ95" s="75"/>
      <c r="AR95" s="145">
        <v>11562</v>
      </c>
      <c r="AS95" s="75"/>
      <c r="AT95" s="146">
        <v>44992</v>
      </c>
      <c r="AU95" s="75"/>
      <c r="AV95" s="144">
        <v>11403</v>
      </c>
      <c r="AW95" s="75"/>
      <c r="AX95" s="145">
        <v>11612</v>
      </c>
      <c r="AY95" s="75"/>
      <c r="AZ95" s="146">
        <v>23016</v>
      </c>
    </row>
    <row r="96" spans="2:52">
      <c r="B96" s="1"/>
      <c r="C96" s="1" t="s">
        <v>23</v>
      </c>
      <c r="D96" s="1"/>
      <c r="E96" s="1"/>
      <c r="F96" s="144">
        <v>73</v>
      </c>
      <c r="G96" s="75"/>
      <c r="H96" s="145">
        <v>73</v>
      </c>
      <c r="I96" s="75"/>
      <c r="J96" s="146">
        <v>147</v>
      </c>
      <c r="K96" s="75"/>
      <c r="L96" s="145">
        <v>73</v>
      </c>
      <c r="M96" s="75"/>
      <c r="N96" s="146">
        <v>220</v>
      </c>
      <c r="O96" s="75"/>
      <c r="P96" s="145">
        <v>73</v>
      </c>
      <c r="Q96" s="75"/>
      <c r="R96" s="146">
        <v>294</v>
      </c>
      <c r="S96" s="75"/>
      <c r="T96" s="144">
        <v>20</v>
      </c>
      <c r="U96" s="75"/>
      <c r="V96" s="145">
        <v>59</v>
      </c>
      <c r="W96" s="75"/>
      <c r="X96" s="146">
        <v>79</v>
      </c>
      <c r="Y96" s="75"/>
      <c r="Z96" s="145">
        <v>-14</v>
      </c>
      <c r="AA96" s="75"/>
      <c r="AB96" s="146">
        <v>66</v>
      </c>
      <c r="AC96" s="75"/>
      <c r="AD96" s="145">
        <v>-2102</v>
      </c>
      <c r="AE96" s="75"/>
      <c r="AF96" s="146">
        <v>-2037</v>
      </c>
      <c r="AG96" s="75"/>
      <c r="AH96" s="144">
        <v>178</v>
      </c>
      <c r="AI96" s="75"/>
      <c r="AJ96" s="145">
        <v>389</v>
      </c>
      <c r="AK96" s="75"/>
      <c r="AL96" s="146">
        <v>567</v>
      </c>
      <c r="AM96" s="75"/>
      <c r="AN96" s="145">
        <v>130</v>
      </c>
      <c r="AO96" s="75"/>
      <c r="AP96" s="146">
        <v>697</v>
      </c>
      <c r="AQ96" s="75"/>
      <c r="AR96" s="145">
        <v>38</v>
      </c>
      <c r="AS96" s="75"/>
      <c r="AT96" s="146">
        <v>736</v>
      </c>
      <c r="AU96" s="75"/>
      <c r="AV96" s="144">
        <v>465</v>
      </c>
      <c r="AW96" s="75"/>
      <c r="AX96" s="145">
        <v>443</v>
      </c>
      <c r="AY96" s="75"/>
      <c r="AZ96" s="146">
        <v>907</v>
      </c>
    </row>
    <row r="97" spans="2:52">
      <c r="B97" s="1"/>
      <c r="C97" s="1"/>
      <c r="D97" s="11" t="s">
        <v>30</v>
      </c>
      <c r="E97" s="1"/>
      <c r="F97" s="147">
        <f>SUM(F93:F96)</f>
        <v>34694</v>
      </c>
      <c r="G97" s="75"/>
      <c r="H97" s="148">
        <f t="shared" ref="H97:AL97" si="63">SUM(H93:H96)</f>
        <v>37100</v>
      </c>
      <c r="I97" s="75"/>
      <c r="J97" s="149">
        <f t="shared" si="63"/>
        <v>71793</v>
      </c>
      <c r="K97" s="75"/>
      <c r="L97" s="148">
        <f t="shared" si="63"/>
        <v>38589</v>
      </c>
      <c r="M97" s="75"/>
      <c r="N97" s="149">
        <f t="shared" si="63"/>
        <v>110382</v>
      </c>
      <c r="O97" s="75"/>
      <c r="P97" s="148">
        <f t="shared" si="63"/>
        <v>38021</v>
      </c>
      <c r="Q97" s="75"/>
      <c r="R97" s="149">
        <f t="shared" si="63"/>
        <v>148403</v>
      </c>
      <c r="S97" s="75"/>
      <c r="T97" s="147">
        <f t="shared" si="63"/>
        <v>37061</v>
      </c>
      <c r="U97" s="75"/>
      <c r="V97" s="148">
        <f t="shared" si="63"/>
        <v>39089</v>
      </c>
      <c r="W97" s="75"/>
      <c r="X97" s="149">
        <f t="shared" si="63"/>
        <v>76149</v>
      </c>
      <c r="Y97" s="75"/>
      <c r="Z97" s="148">
        <f t="shared" si="63"/>
        <v>38397</v>
      </c>
      <c r="AA97" s="75"/>
      <c r="AB97" s="149">
        <f t="shared" si="63"/>
        <v>114547</v>
      </c>
      <c r="AC97" s="75"/>
      <c r="AD97" s="148">
        <f t="shared" si="63"/>
        <v>36273</v>
      </c>
      <c r="AE97" s="75"/>
      <c r="AF97" s="149">
        <f t="shared" si="63"/>
        <v>150819</v>
      </c>
      <c r="AG97" s="75"/>
      <c r="AH97" s="147">
        <f t="shared" si="63"/>
        <v>36161</v>
      </c>
      <c r="AI97" s="75"/>
      <c r="AJ97" s="148">
        <f t="shared" si="63"/>
        <v>39393</v>
      </c>
      <c r="AK97" s="75"/>
      <c r="AL97" s="149">
        <f t="shared" si="63"/>
        <v>75553</v>
      </c>
      <c r="AM97" s="75"/>
      <c r="AN97" s="148">
        <f t="shared" ref="AN97" si="64">SUM(AN93:AN96)</f>
        <v>39859</v>
      </c>
      <c r="AO97" s="75"/>
      <c r="AP97" s="149">
        <f t="shared" ref="AP97" si="65">SUM(AP93:AP96)</f>
        <v>115412</v>
      </c>
      <c r="AQ97" s="75"/>
      <c r="AR97" s="148">
        <f t="shared" ref="AR97" si="66">SUM(AR93:AR96)</f>
        <v>40518</v>
      </c>
      <c r="AS97" s="75"/>
      <c r="AT97" s="149">
        <f t="shared" ref="AT97" si="67">SUM(AT93:AT96)</f>
        <v>155930</v>
      </c>
      <c r="AU97" s="75"/>
      <c r="AV97" s="147">
        <f t="shared" ref="AV97" si="68">SUM(AV93:AV96)</f>
        <v>40016</v>
      </c>
      <c r="AW97" s="75"/>
      <c r="AX97" s="148">
        <f t="shared" ref="AX97" si="69">SUM(AX93:AX96)</f>
        <v>41239</v>
      </c>
      <c r="AY97" s="75"/>
      <c r="AZ97" s="149">
        <f t="shared" ref="AZ97" si="70">SUM(AZ93:AZ96)</f>
        <v>81255</v>
      </c>
    </row>
    <row r="98" spans="2:52">
      <c r="B98" s="1"/>
      <c r="C98" s="1"/>
      <c r="D98" s="1"/>
      <c r="E98" s="1"/>
      <c r="F98" s="150"/>
      <c r="G98" s="75"/>
      <c r="H98" s="151"/>
      <c r="I98" s="75"/>
      <c r="J98" s="152"/>
      <c r="K98" s="75"/>
      <c r="L98" s="151"/>
      <c r="M98" s="75"/>
      <c r="N98" s="152"/>
      <c r="O98" s="75"/>
      <c r="P98" s="151"/>
      <c r="Q98" s="75"/>
      <c r="R98" s="152"/>
      <c r="S98" s="75"/>
      <c r="T98" s="150"/>
      <c r="U98" s="75"/>
      <c r="V98" s="151"/>
      <c r="W98" s="75"/>
      <c r="X98" s="152"/>
      <c r="Y98" s="75"/>
      <c r="Z98" s="151"/>
      <c r="AA98" s="75"/>
      <c r="AB98" s="152"/>
      <c r="AC98" s="75"/>
      <c r="AD98" s="151"/>
      <c r="AE98" s="75"/>
      <c r="AF98" s="152"/>
      <c r="AG98" s="75"/>
      <c r="AH98" s="150"/>
      <c r="AI98" s="75"/>
      <c r="AJ98" s="151"/>
      <c r="AK98" s="75"/>
      <c r="AL98" s="152"/>
      <c r="AM98" s="75"/>
      <c r="AN98" s="151"/>
      <c r="AO98" s="75"/>
      <c r="AP98" s="152"/>
      <c r="AQ98" s="75"/>
      <c r="AR98" s="151"/>
      <c r="AS98" s="75"/>
      <c r="AT98" s="152"/>
      <c r="AU98" s="75"/>
      <c r="AV98" s="150"/>
      <c r="AW98" s="75"/>
      <c r="AX98" s="151"/>
      <c r="AY98" s="75"/>
      <c r="AZ98" s="152"/>
    </row>
    <row r="99" spans="2:52">
      <c r="B99" s="1"/>
      <c r="C99" s="11" t="s">
        <v>74</v>
      </c>
      <c r="D99" s="1"/>
      <c r="E99" s="1"/>
      <c r="F99" s="156">
        <f>F90-F97</f>
        <v>18264</v>
      </c>
      <c r="G99" s="140"/>
      <c r="H99" s="157">
        <f t="shared" ref="H99:AL99" si="71">H90-H97</f>
        <v>16512</v>
      </c>
      <c r="I99" s="140"/>
      <c r="J99" s="158">
        <f t="shared" si="71"/>
        <v>34776</v>
      </c>
      <c r="K99" s="140"/>
      <c r="L99" s="157">
        <f t="shared" si="71"/>
        <v>15675</v>
      </c>
      <c r="M99" s="140"/>
      <c r="N99" s="158">
        <f t="shared" si="71"/>
        <v>50451</v>
      </c>
      <c r="O99" s="140"/>
      <c r="P99" s="157">
        <f t="shared" si="71"/>
        <v>17078</v>
      </c>
      <c r="Q99" s="140"/>
      <c r="R99" s="158">
        <f t="shared" si="71"/>
        <v>67529</v>
      </c>
      <c r="S99" s="140"/>
      <c r="T99" s="156">
        <f t="shared" si="71"/>
        <v>19195</v>
      </c>
      <c r="U99" s="140"/>
      <c r="V99" s="189">
        <f t="shared" si="71"/>
        <v>17727</v>
      </c>
      <c r="W99" s="190"/>
      <c r="X99" s="191">
        <f t="shared" si="71"/>
        <v>36922</v>
      </c>
      <c r="Y99" s="140"/>
      <c r="Z99" s="157">
        <f t="shared" si="71"/>
        <v>18756</v>
      </c>
      <c r="AA99" s="140"/>
      <c r="AB99" s="158">
        <f t="shared" si="71"/>
        <v>55678</v>
      </c>
      <c r="AC99" s="140"/>
      <c r="AD99" s="157">
        <f t="shared" si="71"/>
        <v>20712</v>
      </c>
      <c r="AE99" s="140"/>
      <c r="AF99" s="158">
        <f t="shared" si="71"/>
        <v>76390</v>
      </c>
      <c r="AG99" s="140"/>
      <c r="AH99" s="156">
        <f t="shared" si="71"/>
        <v>21872</v>
      </c>
      <c r="AI99" s="140"/>
      <c r="AJ99" s="157">
        <f t="shared" si="71"/>
        <v>18895</v>
      </c>
      <c r="AK99" s="140"/>
      <c r="AL99" s="158">
        <f t="shared" si="71"/>
        <v>40768</v>
      </c>
      <c r="AM99" s="140"/>
      <c r="AN99" s="157">
        <f t="shared" ref="AN99" si="72">AN90-AN97</f>
        <v>18648</v>
      </c>
      <c r="AO99" s="140"/>
      <c r="AP99" s="158">
        <f t="shared" ref="AP99" si="73">AP90-AP97</f>
        <v>59416</v>
      </c>
      <c r="AQ99" s="140"/>
      <c r="AR99" s="157">
        <f t="shared" ref="AR99" si="74">AR90-AR97</f>
        <v>18374</v>
      </c>
      <c r="AS99" s="140"/>
      <c r="AT99" s="158">
        <f t="shared" ref="AT99" si="75">AT90-AT97</f>
        <v>77790</v>
      </c>
      <c r="AU99" s="140"/>
      <c r="AV99" s="156">
        <f t="shared" ref="AV99" si="76">AV90-AV97</f>
        <v>20701</v>
      </c>
      <c r="AW99" s="140"/>
      <c r="AX99" s="157">
        <f t="shared" ref="AX99" si="77">AX90-AX97</f>
        <v>21062</v>
      </c>
      <c r="AY99" s="140"/>
      <c r="AZ99" s="158">
        <f t="shared" ref="AZ99" si="78">AZ90-AZ97</f>
        <v>41763</v>
      </c>
    </row>
    <row r="100" spans="2:52">
      <c r="B100" s="1"/>
      <c r="C100" s="1"/>
      <c r="D100" s="1"/>
      <c r="E100" s="1"/>
      <c r="F100" s="69"/>
      <c r="G100" s="1"/>
      <c r="H100" s="159"/>
      <c r="I100" s="71"/>
      <c r="J100" s="72"/>
      <c r="K100" s="1"/>
      <c r="L100" s="159"/>
      <c r="M100" s="71"/>
      <c r="N100" s="72"/>
      <c r="O100" s="1"/>
      <c r="P100" s="159"/>
      <c r="Q100" s="71"/>
      <c r="R100" s="72"/>
      <c r="S100" s="1"/>
      <c r="T100" s="69"/>
      <c r="U100" s="1"/>
      <c r="V100" s="159"/>
      <c r="W100" s="71"/>
      <c r="X100" s="72"/>
      <c r="Y100" s="1"/>
      <c r="Z100" s="159"/>
      <c r="AA100" s="71"/>
      <c r="AB100" s="72"/>
      <c r="AC100" s="1"/>
      <c r="AD100" s="159"/>
      <c r="AE100" s="71"/>
      <c r="AF100" s="72"/>
      <c r="AG100" s="1"/>
      <c r="AH100" s="69"/>
      <c r="AI100" s="1"/>
      <c r="AJ100" s="159"/>
      <c r="AK100" s="71"/>
      <c r="AL100" s="72"/>
      <c r="AM100" s="1"/>
      <c r="AN100" s="159"/>
      <c r="AO100" s="71"/>
      <c r="AP100" s="72"/>
      <c r="AQ100" s="1"/>
      <c r="AR100" s="159"/>
      <c r="AS100" s="71"/>
      <c r="AT100" s="72"/>
      <c r="AU100" s="1"/>
      <c r="AV100" s="69"/>
      <c r="AW100" s="1"/>
      <c r="AX100" s="159"/>
      <c r="AY100" s="71"/>
      <c r="AZ100" s="72"/>
    </row>
  </sheetData>
  <mergeCells count="3">
    <mergeCell ref="R6:R9"/>
    <mergeCell ref="AF6:AF9"/>
    <mergeCell ref="AT6:AT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3CF21-3E1B-48B2-A999-D59711D5010D}">
  <sheetPr>
    <tabColor theme="9" tint="0.79998168889431442"/>
  </sheetPr>
  <dimension ref="B2:AZ34"/>
  <sheetViews>
    <sheetView showGridLines="0" zoomScaleNormal="100" workbookViewId="0">
      <pane xSplit="5" ySplit="9" topLeftCell="AG10" activePane="bottomRight" state="frozen"/>
      <selection pane="bottomRight" activeCell="AX5" sqref="AX5"/>
      <selection pane="bottomLeft" activeCell="A10" sqref="A10"/>
      <selection pane="topRight" activeCell="F1" sqref="F1"/>
    </sheetView>
  </sheetViews>
  <sheetFormatPr defaultRowHeight="12.75"/>
  <cols>
    <col min="2" max="4" width="2.7109375" customWidth="1"/>
    <col min="5" max="5" width="49.28515625" customWidth="1"/>
    <col min="6" max="6" width="15.42578125" bestFit="1" customWidth="1"/>
    <col min="7" max="7" width="4.7109375" customWidth="1"/>
    <col min="8" max="8" width="15.42578125" bestFit="1" customWidth="1"/>
    <col min="9" max="9" width="2.7109375" customWidth="1"/>
    <col min="10" max="10" width="12.5703125" bestFit="1" customWidth="1"/>
    <col min="11" max="11" width="4.7109375" customWidth="1"/>
    <col min="12" max="12" width="15.42578125" bestFit="1" customWidth="1"/>
    <col min="13" max="13" width="2.7109375" customWidth="1"/>
    <col min="14" max="14" width="14.140625" bestFit="1" customWidth="1"/>
    <col min="15" max="15" width="4.7109375" customWidth="1"/>
    <col min="16" max="16" width="15.42578125" bestFit="1" customWidth="1"/>
    <col min="17" max="17" width="2.7109375" customWidth="1"/>
    <col min="18" max="18" width="19.140625" bestFit="1" customWidth="1"/>
    <col min="19" max="19" width="4.7109375" customWidth="1"/>
    <col min="20" max="20" width="15.42578125" bestFit="1" customWidth="1"/>
    <col min="21" max="21" width="4.7109375" customWidth="1"/>
    <col min="22" max="22" width="15.42578125" bestFit="1" customWidth="1"/>
    <col min="23" max="23" width="2.7109375" customWidth="1"/>
    <col min="24" max="24" width="12.5703125" bestFit="1" customWidth="1"/>
    <col min="25" max="25" width="4.7109375" customWidth="1"/>
    <col min="26" max="26" width="15.42578125" bestFit="1" customWidth="1"/>
    <col min="27" max="27" width="2.7109375" customWidth="1"/>
    <col min="28" max="28" width="14.140625" bestFit="1" customWidth="1"/>
    <col min="29" max="29" width="4.7109375" customWidth="1"/>
    <col min="30" max="30" width="15.42578125" bestFit="1" customWidth="1"/>
    <col min="31" max="31" width="2.7109375" customWidth="1"/>
    <col min="32" max="32" width="19.140625" bestFit="1" customWidth="1"/>
    <col min="33" max="33" width="4.7109375" customWidth="1"/>
    <col min="34" max="34" width="15.42578125" bestFit="1" customWidth="1"/>
    <col min="35" max="35" width="4.7109375" customWidth="1"/>
    <col min="36" max="36" width="15.42578125" bestFit="1" customWidth="1"/>
    <col min="37" max="37" width="2.7109375" customWidth="1"/>
    <col min="38" max="38" width="15.42578125" customWidth="1"/>
    <col min="39" max="39" width="4.7109375" customWidth="1"/>
    <col min="40" max="40" width="15.42578125" bestFit="1" customWidth="1"/>
    <col min="41" max="41" width="2.7109375" customWidth="1"/>
    <col min="42" max="42" width="14.140625" bestFit="1" customWidth="1"/>
    <col min="43" max="43" width="4.7109375" customWidth="1"/>
    <col min="44" max="44" width="15.42578125" bestFit="1" customWidth="1"/>
    <col min="45" max="45" width="2.7109375" customWidth="1"/>
    <col min="46" max="46" width="19.140625" bestFit="1" customWidth="1"/>
    <col min="47" max="47" width="4.7109375" customWidth="1"/>
    <col min="48" max="48" width="15.42578125" bestFit="1" customWidth="1"/>
    <col min="49" max="49" width="4.7109375" customWidth="1"/>
    <col min="50" max="50" width="15.42578125" bestFit="1" customWidth="1"/>
    <col min="51" max="51" width="2.7109375" customWidth="1"/>
    <col min="52" max="52" width="15.42578125" customWidth="1"/>
  </cols>
  <sheetData>
    <row r="2" spans="2:52" ht="24.75">
      <c r="B2" s="178" t="s">
        <v>16</v>
      </c>
      <c r="C2" s="179"/>
      <c r="D2" s="179"/>
      <c r="E2" s="17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2:52" ht="15">
      <c r="B3" s="76" t="s">
        <v>1</v>
      </c>
      <c r="C3" s="74"/>
      <c r="D3" s="74"/>
      <c r="E3" s="7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2:52">
      <c r="B4" s="75" t="s">
        <v>2</v>
      </c>
      <c r="C4" s="75"/>
      <c r="D4" s="75"/>
      <c r="E4" s="7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2:5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2:52">
      <c r="B6" s="1"/>
      <c r="C6" s="1"/>
      <c r="D6" s="1"/>
      <c r="E6" s="1"/>
      <c r="F6" s="175" t="s">
        <v>3</v>
      </c>
      <c r="G6" s="1"/>
      <c r="H6" s="175" t="s">
        <v>3</v>
      </c>
      <c r="I6" s="1"/>
      <c r="J6" s="175" t="s">
        <v>4</v>
      </c>
      <c r="K6" s="1"/>
      <c r="L6" s="175" t="s">
        <v>3</v>
      </c>
      <c r="M6" s="1"/>
      <c r="N6" s="175" t="s">
        <v>5</v>
      </c>
      <c r="O6" s="1"/>
      <c r="P6" s="175" t="s">
        <v>3</v>
      </c>
      <c r="Q6" s="1"/>
      <c r="R6" s="199" t="s">
        <v>6</v>
      </c>
      <c r="S6" s="1"/>
      <c r="T6" s="175" t="s">
        <v>3</v>
      </c>
      <c r="U6" s="1"/>
      <c r="V6" s="175" t="s">
        <v>3</v>
      </c>
      <c r="W6" s="1"/>
      <c r="X6" s="175" t="s">
        <v>4</v>
      </c>
      <c r="Y6" s="1"/>
      <c r="Z6" s="175" t="s">
        <v>3</v>
      </c>
      <c r="AA6" s="1"/>
      <c r="AB6" s="175" t="s">
        <v>5</v>
      </c>
      <c r="AC6" s="1"/>
      <c r="AD6" s="175" t="s">
        <v>3</v>
      </c>
      <c r="AE6" s="1"/>
      <c r="AF6" s="199" t="s">
        <v>7</v>
      </c>
      <c r="AG6" s="1"/>
      <c r="AH6" s="175" t="s">
        <v>3</v>
      </c>
      <c r="AI6" s="1"/>
      <c r="AJ6" s="175" t="s">
        <v>3</v>
      </c>
      <c r="AK6" s="1"/>
      <c r="AL6" s="175" t="s">
        <v>4</v>
      </c>
      <c r="AM6" s="1"/>
      <c r="AN6" s="175" t="s">
        <v>3</v>
      </c>
      <c r="AO6" s="1"/>
      <c r="AP6" s="175" t="s">
        <v>5</v>
      </c>
      <c r="AQ6" s="1"/>
      <c r="AR6" s="175" t="s">
        <v>3</v>
      </c>
      <c r="AS6" s="1"/>
      <c r="AT6" s="199" t="s">
        <v>8</v>
      </c>
      <c r="AU6" s="1"/>
      <c r="AV6" s="175" t="s">
        <v>3</v>
      </c>
      <c r="AW6" s="1"/>
      <c r="AX6" s="175" t="s">
        <v>3</v>
      </c>
      <c r="AY6" s="1"/>
      <c r="AZ6" s="175" t="s">
        <v>4</v>
      </c>
    </row>
    <row r="7" spans="2:52">
      <c r="B7" s="1"/>
      <c r="C7" s="1"/>
      <c r="D7" s="1"/>
      <c r="E7" s="1"/>
      <c r="F7" s="176" t="s">
        <v>9</v>
      </c>
      <c r="G7" s="1"/>
      <c r="H7" s="176" t="s">
        <v>9</v>
      </c>
      <c r="I7" s="1"/>
      <c r="J7" s="176" t="s">
        <v>9</v>
      </c>
      <c r="K7" s="1"/>
      <c r="L7" s="176" t="s">
        <v>9</v>
      </c>
      <c r="M7" s="1"/>
      <c r="N7" s="176" t="s">
        <v>9</v>
      </c>
      <c r="O7" s="1"/>
      <c r="P7" s="176" t="s">
        <v>9</v>
      </c>
      <c r="Q7" s="1"/>
      <c r="R7" s="200"/>
      <c r="S7" s="1"/>
      <c r="T7" s="176" t="s">
        <v>9</v>
      </c>
      <c r="U7" s="1"/>
      <c r="V7" s="176" t="s">
        <v>9</v>
      </c>
      <c r="W7" s="1"/>
      <c r="X7" s="176" t="s">
        <v>9</v>
      </c>
      <c r="Y7" s="1"/>
      <c r="Z7" s="176" t="s">
        <v>9</v>
      </c>
      <c r="AA7" s="1"/>
      <c r="AB7" s="176" t="s">
        <v>9</v>
      </c>
      <c r="AC7" s="1"/>
      <c r="AD7" s="176" t="s">
        <v>9</v>
      </c>
      <c r="AE7" s="1"/>
      <c r="AF7" s="200"/>
      <c r="AG7" s="1"/>
      <c r="AH7" s="176" t="s">
        <v>9</v>
      </c>
      <c r="AI7" s="1"/>
      <c r="AJ7" s="176" t="s">
        <v>9</v>
      </c>
      <c r="AK7" s="1"/>
      <c r="AL7" s="176" t="s">
        <v>9</v>
      </c>
      <c r="AM7" s="1"/>
      <c r="AN7" s="176" t="s">
        <v>9</v>
      </c>
      <c r="AO7" s="1"/>
      <c r="AP7" s="176" t="s">
        <v>9</v>
      </c>
      <c r="AQ7" s="1"/>
      <c r="AR7" s="176" t="s">
        <v>9</v>
      </c>
      <c r="AS7" s="1"/>
      <c r="AT7" s="200"/>
      <c r="AU7" s="1"/>
      <c r="AV7" s="176" t="s">
        <v>9</v>
      </c>
      <c r="AW7" s="1"/>
      <c r="AX7" s="176" t="s">
        <v>9</v>
      </c>
      <c r="AY7" s="1"/>
      <c r="AZ7" s="176" t="s">
        <v>9</v>
      </c>
    </row>
    <row r="8" spans="2:52">
      <c r="B8" s="1"/>
      <c r="C8" s="1"/>
      <c r="D8" s="1"/>
      <c r="E8" s="1"/>
      <c r="F8" s="176" t="s">
        <v>10</v>
      </c>
      <c r="G8" s="1"/>
      <c r="H8" s="176" t="s">
        <v>11</v>
      </c>
      <c r="I8" s="1"/>
      <c r="J8" s="176" t="s">
        <v>11</v>
      </c>
      <c r="K8" s="1"/>
      <c r="L8" s="176" t="s">
        <v>12</v>
      </c>
      <c r="M8" s="1"/>
      <c r="N8" s="176" t="s">
        <v>75</v>
      </c>
      <c r="O8" s="1"/>
      <c r="P8" s="176" t="s">
        <v>76</v>
      </c>
      <c r="Q8" s="1"/>
      <c r="R8" s="200"/>
      <c r="S8" s="1"/>
      <c r="T8" s="176" t="s">
        <v>10</v>
      </c>
      <c r="U8" s="1"/>
      <c r="V8" s="176" t="s">
        <v>11</v>
      </c>
      <c r="W8" s="1"/>
      <c r="X8" s="176" t="s">
        <v>11</v>
      </c>
      <c r="Y8" s="1"/>
      <c r="Z8" s="176" t="s">
        <v>12</v>
      </c>
      <c r="AA8" s="1"/>
      <c r="AB8" s="176" t="s">
        <v>75</v>
      </c>
      <c r="AC8" s="1"/>
      <c r="AD8" s="176" t="s">
        <v>76</v>
      </c>
      <c r="AE8" s="1"/>
      <c r="AF8" s="200"/>
      <c r="AG8" s="1"/>
      <c r="AH8" s="176" t="s">
        <v>10</v>
      </c>
      <c r="AI8" s="1"/>
      <c r="AJ8" s="176" t="s">
        <v>11</v>
      </c>
      <c r="AK8" s="1"/>
      <c r="AL8" s="176" t="s">
        <v>11</v>
      </c>
      <c r="AM8" s="1"/>
      <c r="AN8" s="176" t="s">
        <v>12</v>
      </c>
      <c r="AO8" s="1"/>
      <c r="AP8" s="176" t="s">
        <v>75</v>
      </c>
      <c r="AQ8" s="1"/>
      <c r="AR8" s="176" t="s">
        <v>76</v>
      </c>
      <c r="AS8" s="1"/>
      <c r="AT8" s="200"/>
      <c r="AU8" s="1"/>
      <c r="AV8" s="176" t="s">
        <v>10</v>
      </c>
      <c r="AW8" s="1"/>
      <c r="AX8" s="176" t="s">
        <v>11</v>
      </c>
      <c r="AY8" s="1"/>
      <c r="AZ8" s="176" t="s">
        <v>11</v>
      </c>
    </row>
    <row r="9" spans="2:52">
      <c r="B9" s="1"/>
      <c r="C9" s="1"/>
      <c r="D9" s="1"/>
      <c r="E9" s="1"/>
      <c r="F9" s="177">
        <v>2022</v>
      </c>
      <c r="G9" s="1"/>
      <c r="H9" s="177">
        <v>2022</v>
      </c>
      <c r="I9" s="1"/>
      <c r="J9" s="177">
        <v>2022</v>
      </c>
      <c r="K9" s="1"/>
      <c r="L9" s="177">
        <v>2022</v>
      </c>
      <c r="M9" s="1"/>
      <c r="N9" s="177">
        <v>2022</v>
      </c>
      <c r="O9" s="1"/>
      <c r="P9" s="177">
        <v>2022</v>
      </c>
      <c r="Q9" s="1"/>
      <c r="R9" s="201"/>
      <c r="S9" s="1"/>
      <c r="T9" s="177">
        <v>2023</v>
      </c>
      <c r="U9" s="1"/>
      <c r="V9" s="177">
        <v>2023</v>
      </c>
      <c r="W9" s="1"/>
      <c r="X9" s="177">
        <v>2023</v>
      </c>
      <c r="Y9" s="1"/>
      <c r="Z9" s="177">
        <v>2023</v>
      </c>
      <c r="AA9" s="1"/>
      <c r="AB9" s="177">
        <v>2023</v>
      </c>
      <c r="AC9" s="1"/>
      <c r="AD9" s="177">
        <v>2023</v>
      </c>
      <c r="AE9" s="1"/>
      <c r="AF9" s="201"/>
      <c r="AG9" s="1"/>
      <c r="AH9" s="177">
        <v>2024</v>
      </c>
      <c r="AI9" s="1"/>
      <c r="AJ9" s="177">
        <v>2024</v>
      </c>
      <c r="AK9" s="1"/>
      <c r="AL9" s="177">
        <v>2024</v>
      </c>
      <c r="AM9" s="1"/>
      <c r="AN9" s="177">
        <v>2024</v>
      </c>
      <c r="AO9" s="1"/>
      <c r="AP9" s="177">
        <v>2024</v>
      </c>
      <c r="AQ9" s="1"/>
      <c r="AR9" s="177">
        <v>2024</v>
      </c>
      <c r="AS9" s="1"/>
      <c r="AT9" s="201"/>
      <c r="AU9" s="1"/>
      <c r="AV9" s="177">
        <v>2025</v>
      </c>
      <c r="AW9" s="1"/>
      <c r="AX9" s="177">
        <v>2025</v>
      </c>
      <c r="AY9" s="1"/>
      <c r="AZ9" s="177">
        <v>2025</v>
      </c>
    </row>
    <row r="10" spans="2:52">
      <c r="B10" s="74" t="s">
        <v>14</v>
      </c>
      <c r="C10" s="81"/>
      <c r="D10" s="1"/>
      <c r="E10" s="1"/>
      <c r="F10" s="160"/>
      <c r="G10" s="1"/>
      <c r="H10" s="160"/>
      <c r="I10" s="1"/>
      <c r="J10" s="160"/>
      <c r="K10" s="1"/>
      <c r="L10" s="160"/>
      <c r="M10" s="1"/>
      <c r="N10" s="160"/>
      <c r="O10" s="1"/>
      <c r="P10" s="160"/>
      <c r="Q10" s="1"/>
      <c r="R10" s="160"/>
      <c r="S10" s="1"/>
      <c r="T10" s="160"/>
      <c r="U10" s="1"/>
      <c r="V10" s="160"/>
      <c r="W10" s="1"/>
      <c r="X10" s="160"/>
      <c r="Y10" s="1"/>
      <c r="Z10" s="160"/>
      <c r="AA10" s="1"/>
      <c r="AB10" s="160"/>
      <c r="AC10" s="1"/>
      <c r="AD10" s="160"/>
      <c r="AE10" s="1"/>
      <c r="AF10" s="160"/>
      <c r="AG10" s="1"/>
      <c r="AH10" s="160"/>
      <c r="AI10" s="1"/>
      <c r="AJ10" s="160"/>
      <c r="AK10" s="1"/>
      <c r="AL10" s="160"/>
      <c r="AM10" s="1"/>
      <c r="AN10" s="160"/>
      <c r="AO10" s="1"/>
      <c r="AP10" s="160"/>
      <c r="AQ10" s="1"/>
      <c r="AR10" s="160"/>
      <c r="AS10" s="1"/>
      <c r="AT10" s="160"/>
      <c r="AU10" s="1"/>
      <c r="AV10" s="160"/>
      <c r="AW10" s="1"/>
      <c r="AX10" s="160"/>
      <c r="AY10" s="1"/>
      <c r="AZ10" s="160"/>
    </row>
    <row r="11" spans="2:52">
      <c r="B11" s="86"/>
      <c r="C11" s="87" t="s">
        <v>77</v>
      </c>
      <c r="D11" s="1"/>
      <c r="E11" s="1"/>
      <c r="F11" s="161"/>
      <c r="G11" s="1"/>
      <c r="H11" s="161"/>
      <c r="I11" s="1"/>
      <c r="J11" s="161"/>
      <c r="K11" s="1"/>
      <c r="L11" s="161"/>
      <c r="M11" s="1"/>
      <c r="N11" s="161"/>
      <c r="O11" s="1"/>
      <c r="P11" s="161"/>
      <c r="Q11" s="1"/>
      <c r="R11" s="161"/>
      <c r="S11" s="1"/>
      <c r="T11" s="161"/>
      <c r="U11" s="1"/>
      <c r="V11" s="161"/>
      <c r="W11" s="1"/>
      <c r="X11" s="161"/>
      <c r="Y11" s="1"/>
      <c r="Z11" s="161"/>
      <c r="AA11" s="1"/>
      <c r="AB11" s="161"/>
      <c r="AC11" s="1"/>
      <c r="AD11" s="161"/>
      <c r="AE11" s="1"/>
      <c r="AF11" s="161"/>
      <c r="AG11" s="1"/>
      <c r="AH11" s="161"/>
      <c r="AI11" s="1"/>
      <c r="AJ11" s="161"/>
      <c r="AK11" s="1"/>
      <c r="AL11" s="161"/>
      <c r="AM11" s="1"/>
      <c r="AN11" s="161"/>
      <c r="AO11" s="1"/>
      <c r="AP11" s="161"/>
      <c r="AQ11" s="1"/>
      <c r="AR11" s="161"/>
      <c r="AS11" s="1"/>
      <c r="AT11" s="161"/>
      <c r="AU11" s="1"/>
      <c r="AV11" s="161"/>
      <c r="AW11" s="1"/>
      <c r="AX11" s="161"/>
      <c r="AY11" s="1"/>
      <c r="AZ11" s="161"/>
    </row>
    <row r="12" spans="2:52">
      <c r="B12" s="1"/>
      <c r="C12" s="1"/>
      <c r="D12" s="1" t="s">
        <v>78</v>
      </c>
      <c r="E12" s="1"/>
      <c r="F12" s="161">
        <v>85392</v>
      </c>
      <c r="G12" s="1"/>
      <c r="H12" s="161">
        <v>87946</v>
      </c>
      <c r="I12" s="1"/>
      <c r="J12" s="161">
        <v>173338</v>
      </c>
      <c r="K12" s="1"/>
      <c r="L12" s="161">
        <v>88974</v>
      </c>
      <c r="M12" s="1"/>
      <c r="N12" s="161">
        <v>262312</v>
      </c>
      <c r="O12" s="1"/>
      <c r="P12" s="161">
        <v>87251</v>
      </c>
      <c r="Q12" s="1"/>
      <c r="R12" s="161">
        <v>349563</v>
      </c>
      <c r="S12" s="1"/>
      <c r="T12" s="161">
        <v>86128</v>
      </c>
      <c r="U12" s="1"/>
      <c r="V12" s="161">
        <v>89024</v>
      </c>
      <c r="W12" s="1"/>
      <c r="X12" s="161">
        <v>175152</v>
      </c>
      <c r="Y12" s="1"/>
      <c r="Z12" s="161">
        <v>88565</v>
      </c>
      <c r="AA12" s="1"/>
      <c r="AB12" s="161">
        <v>263717</v>
      </c>
      <c r="AC12" s="1"/>
      <c r="AD12" s="161">
        <v>88131</v>
      </c>
      <c r="AE12" s="1"/>
      <c r="AF12" s="161">
        <v>351848</v>
      </c>
      <c r="AG12" s="1"/>
      <c r="AH12" s="161">
        <v>89833</v>
      </c>
      <c r="AI12" s="1"/>
      <c r="AJ12" s="161">
        <v>89716</v>
      </c>
      <c r="AK12" s="1"/>
      <c r="AL12" s="161">
        <v>179549</v>
      </c>
      <c r="AM12" s="1"/>
      <c r="AN12" s="161">
        <v>89681</v>
      </c>
      <c r="AO12" s="1"/>
      <c r="AP12" s="161">
        <v>269231</v>
      </c>
      <c r="AQ12" s="1"/>
      <c r="AR12" s="161">
        <v>86164</v>
      </c>
      <c r="AS12" s="1"/>
      <c r="AT12" s="161">
        <v>355395</v>
      </c>
      <c r="AU12" s="1"/>
      <c r="AV12" s="161">
        <v>85594</v>
      </c>
      <c r="AW12" s="1"/>
      <c r="AX12" s="161">
        <v>84665</v>
      </c>
      <c r="AY12" s="1"/>
      <c r="AZ12" s="161">
        <v>170258</v>
      </c>
    </row>
    <row r="13" spans="2:52">
      <c r="B13" s="1"/>
      <c r="C13" s="1"/>
      <c r="D13" s="1" t="s">
        <v>79</v>
      </c>
      <c r="E13" s="1"/>
      <c r="F13" s="82">
        <v>10486</v>
      </c>
      <c r="G13" s="1"/>
      <c r="H13" s="82">
        <v>11817</v>
      </c>
      <c r="I13" s="1"/>
      <c r="J13" s="82">
        <v>22303</v>
      </c>
      <c r="K13" s="1"/>
      <c r="L13" s="82">
        <v>12672</v>
      </c>
      <c r="M13" s="1"/>
      <c r="N13" s="82">
        <v>34974</v>
      </c>
      <c r="O13" s="1"/>
      <c r="P13" s="82">
        <v>13990</v>
      </c>
      <c r="Q13" s="1"/>
      <c r="R13" s="82">
        <v>48964</v>
      </c>
      <c r="S13" s="1"/>
      <c r="T13" s="82">
        <v>15140</v>
      </c>
      <c r="U13" s="1"/>
      <c r="V13" s="82">
        <v>17505</v>
      </c>
      <c r="W13" s="1"/>
      <c r="X13" s="82">
        <v>32644</v>
      </c>
      <c r="Y13" s="1"/>
      <c r="Z13" s="82">
        <v>19719</v>
      </c>
      <c r="AA13" s="1"/>
      <c r="AB13" s="82">
        <v>52363</v>
      </c>
      <c r="AC13" s="1"/>
      <c r="AD13" s="82">
        <v>22543</v>
      </c>
      <c r="AE13" s="1"/>
      <c r="AF13" s="82">
        <v>74907</v>
      </c>
      <c r="AG13" s="1"/>
      <c r="AH13" s="82">
        <v>25908</v>
      </c>
      <c r="AI13" s="1"/>
      <c r="AJ13" s="82">
        <v>27954</v>
      </c>
      <c r="AK13" s="1"/>
      <c r="AL13" s="82">
        <v>53862</v>
      </c>
      <c r="AM13" s="1"/>
      <c r="AN13" s="82">
        <v>28878</v>
      </c>
      <c r="AO13" s="1"/>
      <c r="AP13" s="82">
        <v>82740</v>
      </c>
      <c r="AQ13" s="1"/>
      <c r="AR13" s="82">
        <v>31373</v>
      </c>
      <c r="AS13" s="1"/>
      <c r="AT13" s="82">
        <v>114113</v>
      </c>
      <c r="AU13" s="1"/>
      <c r="AV13" s="82">
        <v>34406</v>
      </c>
      <c r="AW13" s="1"/>
      <c r="AX13" s="82">
        <v>36580</v>
      </c>
      <c r="AY13" s="1"/>
      <c r="AZ13" s="82">
        <v>70986</v>
      </c>
    </row>
    <row r="14" spans="2:52">
      <c r="B14" s="1"/>
      <c r="C14" s="1"/>
      <c r="D14" s="1" t="s">
        <v>80</v>
      </c>
      <c r="E14" s="1"/>
      <c r="F14" s="115">
        <v>66977</v>
      </c>
      <c r="G14" s="1"/>
      <c r="H14" s="115">
        <v>67834</v>
      </c>
      <c r="I14" s="1"/>
      <c r="J14" s="115">
        <v>134811</v>
      </c>
      <c r="K14" s="1"/>
      <c r="L14" s="115">
        <v>68053</v>
      </c>
      <c r="M14" s="1"/>
      <c r="N14" s="115">
        <v>202864</v>
      </c>
      <c r="O14" s="1"/>
      <c r="P14" s="115">
        <v>67169</v>
      </c>
      <c r="Q14" s="1"/>
      <c r="R14" s="115">
        <v>270033</v>
      </c>
      <c r="S14" s="1"/>
      <c r="T14" s="115">
        <v>67892</v>
      </c>
      <c r="U14" s="1"/>
      <c r="V14" s="115">
        <v>68314</v>
      </c>
      <c r="W14" s="1"/>
      <c r="X14" s="115">
        <v>136206</v>
      </c>
      <c r="Y14" s="1"/>
      <c r="Z14" s="115">
        <v>68282</v>
      </c>
      <c r="AA14" s="1"/>
      <c r="AB14" s="115">
        <v>204488</v>
      </c>
      <c r="AC14" s="1"/>
      <c r="AD14" s="115">
        <v>68504</v>
      </c>
      <c r="AE14" s="1"/>
      <c r="AF14" s="115">
        <v>272992</v>
      </c>
      <c r="AG14" s="1"/>
      <c r="AH14" s="115">
        <v>69675</v>
      </c>
      <c r="AI14" s="1"/>
      <c r="AJ14" s="115">
        <v>68824</v>
      </c>
      <c r="AK14" s="1"/>
      <c r="AL14" s="115">
        <v>138499</v>
      </c>
      <c r="AM14" s="1"/>
      <c r="AN14" s="115">
        <v>67158</v>
      </c>
      <c r="AO14" s="1"/>
      <c r="AP14" s="115">
        <v>205657</v>
      </c>
      <c r="AQ14" s="1"/>
      <c r="AR14" s="115">
        <v>64787</v>
      </c>
      <c r="AS14" s="1"/>
      <c r="AT14" s="115">
        <v>270444</v>
      </c>
      <c r="AU14" s="1"/>
      <c r="AV14" s="115">
        <v>63847</v>
      </c>
      <c r="AW14" s="1"/>
      <c r="AX14" s="115">
        <v>62174</v>
      </c>
      <c r="AY14" s="1"/>
      <c r="AZ14" s="115">
        <v>126022</v>
      </c>
    </row>
    <row r="15" spans="2:52">
      <c r="B15" s="1"/>
      <c r="C15" s="1"/>
      <c r="D15" s="1"/>
      <c r="E15" s="1" t="s">
        <v>81</v>
      </c>
      <c r="F15" s="82">
        <f>SUM(F12:F14)</f>
        <v>162855</v>
      </c>
      <c r="G15" s="1"/>
      <c r="H15" s="82">
        <f>SUM(H12:H14)</f>
        <v>167597</v>
      </c>
      <c r="I15" s="1"/>
      <c r="J15" s="82">
        <f>SUM(J12:J14)</f>
        <v>330452</v>
      </c>
      <c r="K15" s="1"/>
      <c r="L15" s="82">
        <f>SUM(L12:L14)</f>
        <v>169699</v>
      </c>
      <c r="M15" s="1"/>
      <c r="N15" s="82">
        <f>SUM(N12:N14)</f>
        <v>500150</v>
      </c>
      <c r="O15" s="1"/>
      <c r="P15" s="82">
        <f>SUM(P12:P14)-1</f>
        <v>168409</v>
      </c>
      <c r="Q15" s="1"/>
      <c r="R15" s="82">
        <f>SUM(R12:R14)</f>
        <v>668560</v>
      </c>
      <c r="S15" s="1"/>
      <c r="T15" s="82">
        <f>SUM(T12:T14)</f>
        <v>169160</v>
      </c>
      <c r="U15" s="1"/>
      <c r="V15" s="82">
        <f>SUM(V12:V14)</f>
        <v>174843</v>
      </c>
      <c r="W15" s="1"/>
      <c r="X15" s="82">
        <f>SUM(X12:X14)+1</f>
        <v>344003</v>
      </c>
      <c r="Y15" s="1"/>
      <c r="Z15" s="82">
        <f>SUM(Z12:Z14)</f>
        <v>176566</v>
      </c>
      <c r="AA15" s="1"/>
      <c r="AB15" s="82">
        <f>SUM(AB12:AB14)+1</f>
        <v>520569</v>
      </c>
      <c r="AC15" s="1"/>
      <c r="AD15" s="82">
        <f>SUM(AD12:AD14)</f>
        <v>179178</v>
      </c>
      <c r="AE15" s="1"/>
      <c r="AF15" s="82">
        <f>SUM(AF12:AF14)</f>
        <v>699747</v>
      </c>
      <c r="AG15" s="1"/>
      <c r="AH15" s="82">
        <f>SUM(AH12:AH14)</f>
        <v>185416</v>
      </c>
      <c r="AI15" s="1"/>
      <c r="AJ15" s="82">
        <f>SUM(AJ12:AJ14)</f>
        <v>186494</v>
      </c>
      <c r="AK15" s="1"/>
      <c r="AL15" s="82">
        <f>SUM(AL12:AL14)</f>
        <v>371910</v>
      </c>
      <c r="AM15" s="1"/>
      <c r="AN15" s="82">
        <f>SUM(AN12:AN14)</f>
        <v>185717</v>
      </c>
      <c r="AO15" s="1"/>
      <c r="AP15" s="82">
        <f>SUM(AP12:AP14)</f>
        <v>557628</v>
      </c>
      <c r="AQ15" s="1"/>
      <c r="AR15" s="82">
        <f>SUM(AR12:AR14)</f>
        <v>182324</v>
      </c>
      <c r="AS15" s="1"/>
      <c r="AT15" s="82">
        <f>SUM(AT12:AT14)</f>
        <v>739952</v>
      </c>
      <c r="AU15" s="1"/>
      <c r="AV15" s="82">
        <f>SUM(AV12:AV14)</f>
        <v>183847</v>
      </c>
      <c r="AW15" s="1"/>
      <c r="AX15" s="82">
        <f>SUM(AX12:AX14)</f>
        <v>183419</v>
      </c>
      <c r="AY15" s="1"/>
      <c r="AZ15" s="82">
        <f>SUM(AZ12:AZ14)</f>
        <v>367266</v>
      </c>
    </row>
    <row r="16" spans="2:52">
      <c r="B16" s="1"/>
      <c r="C16" s="1" t="s">
        <v>82</v>
      </c>
      <c r="D16" s="1"/>
      <c r="E16" s="1"/>
      <c r="F16" s="82">
        <v>43750</v>
      </c>
      <c r="G16" s="1"/>
      <c r="H16" s="82">
        <v>43549</v>
      </c>
      <c r="I16" s="1"/>
      <c r="J16" s="82">
        <v>87299</v>
      </c>
      <c r="K16" s="1"/>
      <c r="L16" s="82">
        <v>43142</v>
      </c>
      <c r="M16" s="1"/>
      <c r="N16" s="82">
        <v>130441</v>
      </c>
      <c r="O16" s="1"/>
      <c r="P16" s="82">
        <v>42806</v>
      </c>
      <c r="Q16" s="1"/>
      <c r="R16" s="82">
        <v>173247</v>
      </c>
      <c r="S16" s="1"/>
      <c r="T16" s="82">
        <v>40709</v>
      </c>
      <c r="U16" s="1"/>
      <c r="V16" s="82">
        <v>39300</v>
      </c>
      <c r="W16" s="1"/>
      <c r="X16" s="82">
        <v>80009</v>
      </c>
      <c r="Y16" s="1"/>
      <c r="Z16" s="82">
        <v>37945</v>
      </c>
      <c r="AA16" s="1"/>
      <c r="AB16" s="82">
        <v>117954</v>
      </c>
      <c r="AC16" s="1"/>
      <c r="AD16" s="82">
        <v>37418</v>
      </c>
      <c r="AE16" s="1"/>
      <c r="AF16" s="82">
        <v>155372</v>
      </c>
      <c r="AG16" s="1"/>
      <c r="AH16" s="82">
        <v>36901</v>
      </c>
      <c r="AI16" s="1"/>
      <c r="AJ16" s="82">
        <v>36984</v>
      </c>
      <c r="AK16" s="1"/>
      <c r="AL16" s="82">
        <v>73886</v>
      </c>
      <c r="AM16" s="1"/>
      <c r="AN16" s="82">
        <v>36304</v>
      </c>
      <c r="AO16" s="1"/>
      <c r="AP16" s="82">
        <v>110190</v>
      </c>
      <c r="AQ16" s="1"/>
      <c r="AR16" s="82">
        <v>37374</v>
      </c>
      <c r="AS16" s="1"/>
      <c r="AT16" s="82">
        <v>147565</v>
      </c>
      <c r="AU16" s="1"/>
      <c r="AV16" s="82">
        <v>34634</v>
      </c>
      <c r="AW16" s="1"/>
      <c r="AX16" s="82">
        <v>34617</v>
      </c>
      <c r="AY16" s="1"/>
      <c r="AZ16" s="82">
        <v>69251</v>
      </c>
    </row>
    <row r="17" spans="2:52">
      <c r="B17" s="1"/>
      <c r="C17" s="1" t="s">
        <v>83</v>
      </c>
      <c r="D17" s="1"/>
      <c r="E17" s="1"/>
      <c r="F17" s="115">
        <v>44440</v>
      </c>
      <c r="G17" s="1"/>
      <c r="H17" s="115">
        <v>44584</v>
      </c>
      <c r="I17" s="1"/>
      <c r="J17" s="115">
        <v>89024</v>
      </c>
      <c r="K17" s="1"/>
      <c r="L17" s="115">
        <v>42928</v>
      </c>
      <c r="M17" s="1"/>
      <c r="N17" s="115">
        <v>131952</v>
      </c>
      <c r="O17" s="1"/>
      <c r="P17" s="115">
        <v>45114</v>
      </c>
      <c r="Q17" s="1"/>
      <c r="R17" s="115">
        <v>177067</v>
      </c>
      <c r="S17" s="1"/>
      <c r="T17" s="115">
        <v>42749</v>
      </c>
      <c r="U17" s="1"/>
      <c r="V17" s="115">
        <v>42931</v>
      </c>
      <c r="W17" s="1"/>
      <c r="X17" s="115">
        <v>85680</v>
      </c>
      <c r="Y17" s="1"/>
      <c r="Z17" s="115">
        <v>41652</v>
      </c>
      <c r="AA17" s="1"/>
      <c r="AB17" s="115">
        <v>127333</v>
      </c>
      <c r="AC17" s="1"/>
      <c r="AD17" s="115">
        <v>44568</v>
      </c>
      <c r="AE17" s="1"/>
      <c r="AF17" s="115">
        <v>171901</v>
      </c>
      <c r="AG17" s="1"/>
      <c r="AH17" s="115">
        <v>43972</v>
      </c>
      <c r="AI17" s="1"/>
      <c r="AJ17" s="115">
        <v>43747</v>
      </c>
      <c r="AK17" s="1"/>
      <c r="AL17" s="115">
        <v>87719</v>
      </c>
      <c r="AM17" s="1"/>
      <c r="AN17" s="115">
        <v>40438</v>
      </c>
      <c r="AO17" s="1"/>
      <c r="AP17" s="115">
        <v>128157</v>
      </c>
      <c r="AQ17" s="1"/>
      <c r="AR17" s="115">
        <v>44363</v>
      </c>
      <c r="AS17" s="1"/>
      <c r="AT17" s="115">
        <v>172520</v>
      </c>
      <c r="AU17" s="1"/>
      <c r="AV17" s="115">
        <v>38677</v>
      </c>
      <c r="AW17" s="1"/>
      <c r="AX17" s="115">
        <v>46704</v>
      </c>
      <c r="AY17" s="1"/>
      <c r="AZ17" s="115">
        <v>85381</v>
      </c>
    </row>
    <row r="18" spans="2:52">
      <c r="B18" s="1"/>
      <c r="C18" s="1"/>
      <c r="D18" s="1"/>
      <c r="E18" s="1" t="s">
        <v>70</v>
      </c>
      <c r="F18" s="82">
        <f>SUM(F15:F17)</f>
        <v>251045</v>
      </c>
      <c r="G18" s="1"/>
      <c r="H18" s="82">
        <f>SUM(H15:H17)</f>
        <v>255730</v>
      </c>
      <c r="I18" s="1"/>
      <c r="J18" s="82">
        <f>SUM(J15:J17)</f>
        <v>506775</v>
      </c>
      <c r="K18" s="1"/>
      <c r="L18" s="82">
        <f>SUM(L15:L17)</f>
        <v>255769</v>
      </c>
      <c r="M18" s="1"/>
      <c r="N18" s="82">
        <f>SUM(N15:N17)+1</f>
        <v>762544</v>
      </c>
      <c r="O18" s="1"/>
      <c r="P18" s="82">
        <f>SUM(P15:P17)</f>
        <v>256329</v>
      </c>
      <c r="Q18" s="1"/>
      <c r="R18" s="82">
        <f>SUM(R15:R17)-1</f>
        <v>1018873</v>
      </c>
      <c r="S18" s="1"/>
      <c r="T18" s="82">
        <f>SUM(T15:T17)</f>
        <v>252618</v>
      </c>
      <c r="U18" s="1"/>
      <c r="V18" s="82">
        <f>SUM(V15:V17)</f>
        <v>257074</v>
      </c>
      <c r="W18" s="1"/>
      <c r="X18" s="82">
        <f>SUM(X15:X17)</f>
        <v>509692</v>
      </c>
      <c r="Y18" s="1"/>
      <c r="Z18" s="82">
        <f>SUM(Z15:Z17)+1</f>
        <v>256164</v>
      </c>
      <c r="AA18" s="1"/>
      <c r="AB18" s="82">
        <f>SUM(AB15:AB17)</f>
        <v>765856</v>
      </c>
      <c r="AC18" s="1"/>
      <c r="AD18" s="82">
        <f>SUM(AD15:AD17)</f>
        <v>261164</v>
      </c>
      <c r="AE18" s="1"/>
      <c r="AF18" s="82">
        <f>SUM(AF15:AF17)</f>
        <v>1027020</v>
      </c>
      <c r="AG18" s="1"/>
      <c r="AH18" s="82">
        <f>SUM(AH15:AH17)</f>
        <v>266289</v>
      </c>
      <c r="AI18" s="1"/>
      <c r="AJ18" s="82">
        <f>SUM(AJ15:AJ17)+1</f>
        <v>267226</v>
      </c>
      <c r="AK18" s="1"/>
      <c r="AL18" s="82">
        <f>SUM(AL15:AL17)</f>
        <v>533515</v>
      </c>
      <c r="AM18" s="1"/>
      <c r="AN18" s="82">
        <f>SUM(AN15:AN17)+1</f>
        <v>262460</v>
      </c>
      <c r="AO18" s="1"/>
      <c r="AP18" s="82">
        <f>SUM(AP15:AP17)</f>
        <v>795975</v>
      </c>
      <c r="AQ18" s="1"/>
      <c r="AR18" s="82">
        <f>SUM(AR15:AR17)</f>
        <v>264061</v>
      </c>
      <c r="AS18" s="1"/>
      <c r="AT18" s="82">
        <f>SUM(AT15:AT17)-1</f>
        <v>1060036</v>
      </c>
      <c r="AU18" s="1"/>
      <c r="AV18" s="82">
        <f>SUM(AV15:AV17)</f>
        <v>257158</v>
      </c>
      <c r="AW18" s="1"/>
      <c r="AX18" s="82">
        <f>SUM(AX15:AX17)</f>
        <v>264740</v>
      </c>
      <c r="AY18" s="1"/>
      <c r="AZ18" s="82">
        <f>SUM(AZ15:AZ17)+1</f>
        <v>521899</v>
      </c>
    </row>
    <row r="19" spans="2:52">
      <c r="B19" s="1"/>
      <c r="C19" s="1" t="s">
        <v>84</v>
      </c>
      <c r="D19" s="1"/>
      <c r="E19" s="1"/>
      <c r="F19" s="115">
        <v>330</v>
      </c>
      <c r="G19" s="1"/>
      <c r="H19" s="115">
        <v>195</v>
      </c>
      <c r="I19" s="1"/>
      <c r="J19" s="115">
        <v>525</v>
      </c>
      <c r="K19" s="1"/>
      <c r="L19" s="115">
        <v>191</v>
      </c>
      <c r="M19" s="1"/>
      <c r="N19" s="115">
        <v>716</v>
      </c>
      <c r="O19" s="1"/>
      <c r="P19" s="115">
        <v>251</v>
      </c>
      <c r="Q19" s="1"/>
      <c r="R19" s="115">
        <v>967</v>
      </c>
      <c r="S19" s="1"/>
      <c r="T19" s="115">
        <v>251</v>
      </c>
      <c r="U19" s="1"/>
      <c r="V19" s="115">
        <v>185</v>
      </c>
      <c r="W19" s="1"/>
      <c r="X19" s="115">
        <v>437</v>
      </c>
      <c r="Y19" s="1"/>
      <c r="Z19" s="115">
        <v>215</v>
      </c>
      <c r="AA19" s="1"/>
      <c r="AB19" s="115">
        <v>651</v>
      </c>
      <c r="AC19" s="1"/>
      <c r="AD19" s="115">
        <v>196</v>
      </c>
      <c r="AE19" s="1"/>
      <c r="AF19" s="115">
        <v>847</v>
      </c>
      <c r="AG19" s="1"/>
      <c r="AH19" s="115">
        <v>164</v>
      </c>
      <c r="AI19" s="1"/>
      <c r="AJ19" s="115">
        <v>221</v>
      </c>
      <c r="AK19" s="1"/>
      <c r="AL19" s="115">
        <v>385</v>
      </c>
      <c r="AM19" s="1"/>
      <c r="AN19" s="115">
        <v>202</v>
      </c>
      <c r="AO19" s="1"/>
      <c r="AP19" s="115">
        <v>587</v>
      </c>
      <c r="AQ19" s="1"/>
      <c r="AR19" s="115">
        <v>234</v>
      </c>
      <c r="AS19" s="1"/>
      <c r="AT19" s="115">
        <v>821</v>
      </c>
      <c r="AU19" s="1"/>
      <c r="AV19" s="115">
        <v>202</v>
      </c>
      <c r="AW19" s="1"/>
      <c r="AX19" s="115">
        <v>191</v>
      </c>
      <c r="AY19" s="1"/>
      <c r="AZ19" s="115">
        <v>393</v>
      </c>
    </row>
    <row r="20" spans="2:52">
      <c r="B20" s="1"/>
      <c r="C20" s="1"/>
      <c r="D20" s="1"/>
      <c r="E20" s="11" t="s">
        <v>18</v>
      </c>
      <c r="F20" s="82">
        <f>F18+F19</f>
        <v>251375</v>
      </c>
      <c r="G20" s="1"/>
      <c r="H20" s="82">
        <f>H18+H19</f>
        <v>255925</v>
      </c>
      <c r="I20" s="1"/>
      <c r="J20" s="82">
        <f>J18+J19</f>
        <v>507300</v>
      </c>
      <c r="K20" s="1"/>
      <c r="L20" s="82">
        <f>L18+L19</f>
        <v>255960</v>
      </c>
      <c r="M20" s="1"/>
      <c r="N20" s="82">
        <f>N18+N19</f>
        <v>763260</v>
      </c>
      <c r="O20" s="1"/>
      <c r="P20" s="82">
        <f>P18+P19+1</f>
        <v>256581</v>
      </c>
      <c r="Q20" s="1"/>
      <c r="R20" s="82">
        <f>R18+R19+1</f>
        <v>1019841</v>
      </c>
      <c r="S20" s="1"/>
      <c r="T20" s="82">
        <f>T18+T19</f>
        <v>252869</v>
      </c>
      <c r="U20" s="1"/>
      <c r="V20" s="82">
        <f>V18+V19</f>
        <v>257259</v>
      </c>
      <c r="W20" s="1"/>
      <c r="X20" s="82">
        <f>X18+X19</f>
        <v>510129</v>
      </c>
      <c r="Y20" s="1"/>
      <c r="Z20" s="82">
        <f>Z18+Z19-1</f>
        <v>256378</v>
      </c>
      <c r="AA20" s="1"/>
      <c r="AB20" s="82">
        <f>AB18+AB19</f>
        <v>766507</v>
      </c>
      <c r="AC20" s="1"/>
      <c r="AD20" s="82">
        <f>AD18+AD19</f>
        <v>261360</v>
      </c>
      <c r="AE20" s="1"/>
      <c r="AF20" s="82">
        <f>AF18+AF19</f>
        <v>1027867</v>
      </c>
      <c r="AG20" s="1"/>
      <c r="AH20" s="82">
        <f>AH18+AH19</f>
        <v>266453</v>
      </c>
      <c r="AI20" s="1"/>
      <c r="AJ20" s="82">
        <f>AJ18+AJ19</f>
        <v>267447</v>
      </c>
      <c r="AK20" s="1"/>
      <c r="AL20" s="82">
        <f>AL18+AL19</f>
        <v>533900</v>
      </c>
      <c r="AM20" s="1"/>
      <c r="AN20" s="82">
        <f>AN18+AN19</f>
        <v>262662</v>
      </c>
      <c r="AO20" s="1"/>
      <c r="AP20" s="82">
        <f>AP18+AP19</f>
        <v>796562</v>
      </c>
      <c r="AQ20" s="1"/>
      <c r="AR20" s="82">
        <f>AR18+AR19</f>
        <v>264295</v>
      </c>
      <c r="AS20" s="1"/>
      <c r="AT20" s="82">
        <f>AT18+AT19</f>
        <v>1060857</v>
      </c>
      <c r="AU20" s="1"/>
      <c r="AV20" s="82">
        <f>AV18+AV19</f>
        <v>257360</v>
      </c>
      <c r="AW20" s="1"/>
      <c r="AX20" s="82">
        <f>AX18+AX19</f>
        <v>264931</v>
      </c>
      <c r="AY20" s="1"/>
      <c r="AZ20" s="82">
        <f>AZ18+AZ19-1</f>
        <v>522291</v>
      </c>
    </row>
    <row r="21" spans="2:52">
      <c r="B21" s="1"/>
      <c r="C21" s="1"/>
      <c r="D21" s="1"/>
      <c r="E21" s="1"/>
      <c r="F21" s="17"/>
      <c r="G21" s="1"/>
      <c r="H21" s="17"/>
      <c r="I21" s="1"/>
      <c r="J21" s="17"/>
      <c r="K21" s="1"/>
      <c r="L21" s="17"/>
      <c r="M21" s="1"/>
      <c r="N21" s="17"/>
      <c r="O21" s="1"/>
      <c r="P21" s="17"/>
      <c r="Q21" s="1"/>
      <c r="R21" s="17"/>
      <c r="S21" s="1"/>
      <c r="T21" s="17"/>
      <c r="U21" s="1"/>
      <c r="V21" s="17"/>
      <c r="W21" s="1"/>
      <c r="X21" s="17"/>
      <c r="Y21" s="1"/>
      <c r="Z21" s="17"/>
      <c r="AA21" s="1"/>
      <c r="AB21" s="17"/>
      <c r="AC21" s="1"/>
      <c r="AD21" s="17"/>
      <c r="AE21" s="1"/>
      <c r="AF21" s="17"/>
      <c r="AG21" s="1"/>
      <c r="AH21" s="17"/>
      <c r="AI21" s="1"/>
      <c r="AJ21" s="17"/>
      <c r="AK21" s="1"/>
      <c r="AL21" s="17"/>
      <c r="AM21" s="1"/>
      <c r="AN21" s="17"/>
      <c r="AO21" s="1"/>
      <c r="AP21" s="17"/>
      <c r="AQ21" s="1"/>
      <c r="AR21" s="17"/>
      <c r="AS21" s="1"/>
      <c r="AT21" s="17"/>
      <c r="AU21" s="1"/>
      <c r="AV21" s="17"/>
      <c r="AW21" s="1"/>
      <c r="AX21" s="17"/>
      <c r="AY21" s="1"/>
      <c r="AZ21" s="17"/>
    </row>
    <row r="22" spans="2:52">
      <c r="B22" s="162" t="s">
        <v>19</v>
      </c>
      <c r="C22" s="102"/>
      <c r="D22" s="1"/>
      <c r="E22" s="1"/>
      <c r="F22" s="17"/>
      <c r="G22" s="1"/>
      <c r="H22" s="17"/>
      <c r="I22" s="1"/>
      <c r="J22" s="17"/>
      <c r="K22" s="1"/>
      <c r="L22" s="17"/>
      <c r="M22" s="1"/>
      <c r="N22" s="17"/>
      <c r="O22" s="1"/>
      <c r="P22" s="17"/>
      <c r="Q22" s="1"/>
      <c r="R22" s="17"/>
      <c r="S22" s="1"/>
      <c r="T22" s="17"/>
      <c r="U22" s="1"/>
      <c r="V22" s="17"/>
      <c r="W22" s="1"/>
      <c r="X22" s="17"/>
      <c r="Y22" s="1"/>
      <c r="Z22" s="17"/>
      <c r="AA22" s="1"/>
      <c r="AB22" s="17"/>
      <c r="AC22" s="1"/>
      <c r="AD22" s="17"/>
      <c r="AE22" s="1"/>
      <c r="AF22" s="17"/>
      <c r="AG22" s="1"/>
      <c r="AH22" s="17"/>
      <c r="AI22" s="1"/>
      <c r="AJ22" s="17"/>
      <c r="AK22" s="1"/>
      <c r="AL22" s="17"/>
      <c r="AM22" s="1"/>
      <c r="AN22" s="17"/>
      <c r="AO22" s="1"/>
      <c r="AP22" s="17"/>
      <c r="AQ22" s="1"/>
      <c r="AR22" s="17"/>
      <c r="AS22" s="1"/>
      <c r="AT22" s="17"/>
      <c r="AU22" s="1"/>
      <c r="AV22" s="17"/>
      <c r="AW22" s="1"/>
      <c r="AX22" s="17"/>
      <c r="AY22" s="1"/>
      <c r="AZ22" s="17"/>
    </row>
    <row r="23" spans="2:52">
      <c r="B23" s="162"/>
      <c r="C23" s="102" t="s">
        <v>85</v>
      </c>
      <c r="D23" s="1"/>
      <c r="E23" s="1"/>
      <c r="F23" s="17"/>
      <c r="G23" s="1"/>
      <c r="H23" s="17"/>
      <c r="I23" s="1"/>
      <c r="J23" s="17"/>
      <c r="K23" s="1"/>
      <c r="L23" s="17"/>
      <c r="M23" s="1"/>
      <c r="N23" s="17"/>
      <c r="O23" s="1"/>
      <c r="P23" s="17"/>
      <c r="Q23" s="1"/>
      <c r="R23" s="17"/>
      <c r="S23" s="1"/>
      <c r="T23" s="17"/>
      <c r="U23" s="1"/>
      <c r="V23" s="17"/>
      <c r="W23" s="1"/>
      <c r="X23" s="17"/>
      <c r="Y23" s="1"/>
      <c r="Z23" s="17"/>
      <c r="AA23" s="1"/>
      <c r="AB23" s="17"/>
      <c r="AC23" s="1"/>
      <c r="AD23" s="17"/>
      <c r="AE23" s="1"/>
      <c r="AF23" s="17"/>
      <c r="AG23" s="1"/>
      <c r="AH23" s="17"/>
      <c r="AI23" s="1"/>
      <c r="AJ23" s="17"/>
      <c r="AK23" s="1"/>
      <c r="AL23" s="17"/>
      <c r="AM23" s="1"/>
      <c r="AN23" s="17"/>
      <c r="AO23" s="1"/>
      <c r="AP23" s="17"/>
      <c r="AQ23" s="1"/>
      <c r="AR23" s="17"/>
      <c r="AS23" s="1"/>
      <c r="AT23" s="17"/>
      <c r="AU23" s="1"/>
      <c r="AV23" s="17"/>
      <c r="AW23" s="1"/>
      <c r="AX23" s="17"/>
      <c r="AY23" s="1"/>
      <c r="AZ23" s="17"/>
    </row>
    <row r="24" spans="2:52">
      <c r="B24" s="102"/>
      <c r="C24" s="1"/>
      <c r="D24" s="1" t="s">
        <v>55</v>
      </c>
      <c r="E24" s="1"/>
      <c r="F24" s="82">
        <v>96073</v>
      </c>
      <c r="G24" s="1"/>
      <c r="H24" s="82">
        <v>102912</v>
      </c>
      <c r="I24" s="1"/>
      <c r="J24" s="82">
        <v>198984</v>
      </c>
      <c r="K24" s="1"/>
      <c r="L24" s="82">
        <v>109328</v>
      </c>
      <c r="M24" s="1"/>
      <c r="N24" s="82">
        <v>308312</v>
      </c>
      <c r="O24" s="1"/>
      <c r="P24" s="82">
        <v>109598</v>
      </c>
      <c r="Q24" s="1"/>
      <c r="R24" s="82">
        <v>417910</v>
      </c>
      <c r="S24" s="1"/>
      <c r="T24" s="82">
        <v>104372</v>
      </c>
      <c r="U24" s="1"/>
      <c r="V24" s="82">
        <v>107591</v>
      </c>
      <c r="W24" s="1"/>
      <c r="X24" s="82">
        <v>211964</v>
      </c>
      <c r="Y24" s="1"/>
      <c r="Z24" s="82">
        <v>107219</v>
      </c>
      <c r="AA24" s="1"/>
      <c r="AB24" s="82">
        <v>319183</v>
      </c>
      <c r="AC24" s="1"/>
      <c r="AD24" s="82">
        <v>103731</v>
      </c>
      <c r="AE24" s="1"/>
      <c r="AF24" s="82">
        <v>422914</v>
      </c>
      <c r="AG24" s="1"/>
      <c r="AH24" s="82">
        <v>97786</v>
      </c>
      <c r="AI24" s="1"/>
      <c r="AJ24" s="82">
        <v>97874</v>
      </c>
      <c r="AK24" s="1"/>
      <c r="AL24" s="82">
        <v>195661</v>
      </c>
      <c r="AM24" s="1"/>
      <c r="AN24" s="82">
        <v>101107</v>
      </c>
      <c r="AO24" s="1"/>
      <c r="AP24" s="82">
        <v>296768</v>
      </c>
      <c r="AQ24" s="1"/>
      <c r="AR24" s="82">
        <v>103047</v>
      </c>
      <c r="AS24" s="1"/>
      <c r="AT24" s="82">
        <v>399815</v>
      </c>
      <c r="AU24" s="1"/>
      <c r="AV24" s="82">
        <v>100964</v>
      </c>
      <c r="AW24" s="1"/>
      <c r="AX24" s="82">
        <v>97049</v>
      </c>
      <c r="AY24" s="1"/>
      <c r="AZ24" s="82">
        <v>198013</v>
      </c>
    </row>
    <row r="25" spans="2:52">
      <c r="B25" s="102"/>
      <c r="C25" s="102" t="s">
        <v>86</v>
      </c>
      <c r="D25" s="1"/>
      <c r="E25" s="1"/>
      <c r="F25" s="82">
        <v>225</v>
      </c>
      <c r="G25" s="1"/>
      <c r="H25" s="82">
        <v>138</v>
      </c>
      <c r="I25" s="1"/>
      <c r="J25" s="82">
        <v>363</v>
      </c>
      <c r="K25" s="1"/>
      <c r="L25" s="82">
        <v>180</v>
      </c>
      <c r="M25" s="1"/>
      <c r="N25" s="82">
        <v>544</v>
      </c>
      <c r="O25" s="1"/>
      <c r="P25" s="82">
        <v>78</v>
      </c>
      <c r="Q25" s="1"/>
      <c r="R25" s="82">
        <v>621</v>
      </c>
      <c r="S25" s="1"/>
      <c r="T25" s="82">
        <v>156</v>
      </c>
      <c r="U25" s="1"/>
      <c r="V25" s="82">
        <v>171</v>
      </c>
      <c r="W25" s="1"/>
      <c r="X25" s="82">
        <v>327</v>
      </c>
      <c r="Y25" s="1"/>
      <c r="Z25" s="82">
        <v>168</v>
      </c>
      <c r="AA25" s="1"/>
      <c r="AB25" s="82">
        <v>495</v>
      </c>
      <c r="AC25" s="1"/>
      <c r="AD25" s="82">
        <v>-38</v>
      </c>
      <c r="AE25" s="1"/>
      <c r="AF25" s="82">
        <v>458</v>
      </c>
      <c r="AG25" s="1"/>
      <c r="AH25" s="82">
        <v>179</v>
      </c>
      <c r="AI25" s="1"/>
      <c r="AJ25" s="82">
        <v>124</v>
      </c>
      <c r="AK25" s="1"/>
      <c r="AL25" s="82">
        <v>303</v>
      </c>
      <c r="AM25" s="1"/>
      <c r="AN25" s="82">
        <v>211</v>
      </c>
      <c r="AO25" s="1"/>
      <c r="AP25" s="82">
        <v>514</v>
      </c>
      <c r="AQ25" s="1"/>
      <c r="AR25" s="82">
        <v>208</v>
      </c>
      <c r="AS25" s="1"/>
      <c r="AT25" s="82">
        <v>723</v>
      </c>
      <c r="AU25" s="1"/>
      <c r="AV25" s="82">
        <v>263</v>
      </c>
      <c r="AW25" s="1"/>
      <c r="AX25" s="82">
        <v>116</v>
      </c>
      <c r="AY25" s="1"/>
      <c r="AZ25" s="82">
        <v>380</v>
      </c>
    </row>
    <row r="26" spans="2:52">
      <c r="B26" s="1"/>
      <c r="C26" s="1" t="s">
        <v>57</v>
      </c>
      <c r="D26" s="1"/>
      <c r="E26" s="1"/>
      <c r="F26" s="82">
        <v>72338</v>
      </c>
      <c r="G26" s="1"/>
      <c r="H26" s="82">
        <v>77228</v>
      </c>
      <c r="I26" s="1"/>
      <c r="J26" s="82">
        <v>149566</v>
      </c>
      <c r="K26" s="1"/>
      <c r="L26" s="82">
        <v>80950</v>
      </c>
      <c r="M26" s="1"/>
      <c r="N26" s="82">
        <v>230515</v>
      </c>
      <c r="O26" s="1"/>
      <c r="P26" s="82">
        <v>82616</v>
      </c>
      <c r="Q26" s="1"/>
      <c r="R26" s="82">
        <v>313132</v>
      </c>
      <c r="S26" s="1"/>
      <c r="T26" s="82">
        <v>80351</v>
      </c>
      <c r="U26" s="1"/>
      <c r="V26" s="82">
        <v>81291</v>
      </c>
      <c r="W26" s="1"/>
      <c r="X26" s="82">
        <v>161641</v>
      </c>
      <c r="Y26" s="1"/>
      <c r="Z26" s="82">
        <v>82035</v>
      </c>
      <c r="AA26" s="1"/>
      <c r="AB26" s="82">
        <v>243676</v>
      </c>
      <c r="AC26" s="1"/>
      <c r="AD26" s="82">
        <v>81843</v>
      </c>
      <c r="AE26" s="1"/>
      <c r="AF26" s="82">
        <v>325519</v>
      </c>
      <c r="AG26" s="1"/>
      <c r="AH26" s="82">
        <v>75336</v>
      </c>
      <c r="AI26" s="1"/>
      <c r="AJ26" s="82">
        <v>79984</v>
      </c>
      <c r="AK26" s="1"/>
      <c r="AL26" s="82">
        <v>155320</v>
      </c>
      <c r="AM26" s="1"/>
      <c r="AN26" s="82">
        <v>80813</v>
      </c>
      <c r="AO26" s="1"/>
      <c r="AP26" s="82">
        <v>236134</v>
      </c>
      <c r="AQ26" s="1"/>
      <c r="AR26" s="82">
        <v>83845</v>
      </c>
      <c r="AS26" s="1"/>
      <c r="AT26" s="82">
        <v>319979</v>
      </c>
      <c r="AU26" s="1"/>
      <c r="AV26" s="82">
        <v>83148</v>
      </c>
      <c r="AW26" s="1"/>
      <c r="AX26" s="82">
        <v>82556</v>
      </c>
      <c r="AY26" s="1"/>
      <c r="AZ26" s="82">
        <v>165703</v>
      </c>
    </row>
    <row r="27" spans="2:52">
      <c r="B27" s="1"/>
      <c r="C27" s="1" t="s">
        <v>21</v>
      </c>
      <c r="D27" s="1"/>
      <c r="E27" s="1"/>
      <c r="F27" s="82">
        <v>54030</v>
      </c>
      <c r="G27" s="1"/>
      <c r="H27" s="82">
        <v>51937</v>
      </c>
      <c r="I27" s="1"/>
      <c r="J27" s="82">
        <v>105968</v>
      </c>
      <c r="K27" s="1"/>
      <c r="L27" s="82">
        <v>52515</v>
      </c>
      <c r="M27" s="1"/>
      <c r="N27" s="82">
        <v>158482</v>
      </c>
      <c r="O27" s="1"/>
      <c r="P27" s="82">
        <v>56078</v>
      </c>
      <c r="Q27" s="1"/>
      <c r="R27" s="82">
        <v>214560</v>
      </c>
      <c r="S27" s="1"/>
      <c r="T27" s="82">
        <v>58968</v>
      </c>
      <c r="U27" s="1"/>
      <c r="V27" s="82">
        <v>59875</v>
      </c>
      <c r="W27" s="1"/>
      <c r="X27" s="82">
        <v>118843</v>
      </c>
      <c r="Y27" s="1"/>
      <c r="Z27" s="82">
        <v>61171</v>
      </c>
      <c r="AA27" s="1"/>
      <c r="AB27" s="82">
        <v>180014</v>
      </c>
      <c r="AC27" s="1"/>
      <c r="AD27" s="82">
        <v>65365</v>
      </c>
      <c r="AE27" s="1"/>
      <c r="AF27" s="82">
        <v>245379</v>
      </c>
      <c r="AG27" s="1"/>
      <c r="AH27" s="82">
        <v>64749</v>
      </c>
      <c r="AI27" s="1"/>
      <c r="AJ27" s="82">
        <v>66534</v>
      </c>
      <c r="AK27" s="1"/>
      <c r="AL27" s="82">
        <v>131284</v>
      </c>
      <c r="AM27" s="1"/>
      <c r="AN27" s="82">
        <v>67664</v>
      </c>
      <c r="AO27" s="1"/>
      <c r="AP27" s="82">
        <v>198947</v>
      </c>
      <c r="AQ27" s="1"/>
      <c r="AR27" s="82">
        <v>71713</v>
      </c>
      <c r="AS27" s="1"/>
      <c r="AT27" s="82">
        <v>270660</v>
      </c>
      <c r="AU27" s="1"/>
      <c r="AV27" s="82">
        <v>71440</v>
      </c>
      <c r="AW27" s="1"/>
      <c r="AX27" s="82">
        <v>73137</v>
      </c>
      <c r="AY27" s="1"/>
      <c r="AZ27" s="82">
        <v>144576</v>
      </c>
    </row>
    <row r="28" spans="2:52">
      <c r="B28" s="1"/>
      <c r="C28" s="1" t="s">
        <v>87</v>
      </c>
      <c r="D28" s="1"/>
      <c r="E28" s="1"/>
      <c r="F28" s="82">
        <v>0</v>
      </c>
      <c r="G28" s="1"/>
      <c r="H28" s="82">
        <v>0</v>
      </c>
      <c r="I28" s="1"/>
      <c r="J28" s="82">
        <v>0</v>
      </c>
      <c r="K28" s="1"/>
      <c r="L28" s="82">
        <v>0</v>
      </c>
      <c r="M28" s="1"/>
      <c r="N28" s="82">
        <v>0</v>
      </c>
      <c r="O28" s="1"/>
      <c r="P28" s="82">
        <v>0</v>
      </c>
      <c r="Q28" s="1"/>
      <c r="R28" s="82">
        <v>0</v>
      </c>
      <c r="S28" s="1"/>
      <c r="T28" s="82">
        <v>0</v>
      </c>
      <c r="U28" s="1"/>
      <c r="V28" s="82">
        <v>0</v>
      </c>
      <c r="W28" s="1"/>
      <c r="X28" s="82">
        <v>0</v>
      </c>
      <c r="Y28" s="1"/>
      <c r="Z28" s="82">
        <v>0</v>
      </c>
      <c r="AA28" s="1"/>
      <c r="AB28" s="82">
        <v>0</v>
      </c>
      <c r="AC28" s="1"/>
      <c r="AD28" s="82">
        <v>546951</v>
      </c>
      <c r="AE28" s="1"/>
      <c r="AF28" s="82">
        <v>546951</v>
      </c>
      <c r="AG28" s="1"/>
      <c r="AH28" s="82">
        <v>0</v>
      </c>
      <c r="AI28" s="1"/>
      <c r="AJ28" s="82">
        <v>0</v>
      </c>
      <c r="AK28" s="1"/>
      <c r="AL28" s="82">
        <v>0</v>
      </c>
      <c r="AM28" s="1"/>
      <c r="AN28" s="82">
        <v>0</v>
      </c>
      <c r="AO28" s="1"/>
      <c r="AP28" s="82">
        <v>0</v>
      </c>
      <c r="AQ28" s="1"/>
      <c r="AR28" s="82">
        <v>1103</v>
      </c>
      <c r="AS28" s="1"/>
      <c r="AT28" s="82">
        <v>1103</v>
      </c>
      <c r="AU28" s="1"/>
      <c r="AV28" s="82">
        <v>0</v>
      </c>
      <c r="AW28" s="1"/>
      <c r="AX28" s="82">
        <v>0</v>
      </c>
      <c r="AY28" s="1"/>
      <c r="AZ28" s="82">
        <v>0</v>
      </c>
    </row>
    <row r="29" spans="2:52">
      <c r="B29" s="1"/>
      <c r="C29" s="1" t="s">
        <v>23</v>
      </c>
      <c r="D29" s="1"/>
      <c r="E29" s="1"/>
      <c r="F29" s="82">
        <v>406</v>
      </c>
      <c r="G29" s="1"/>
      <c r="H29" s="82">
        <v>800</v>
      </c>
      <c r="I29" s="1"/>
      <c r="J29" s="82">
        <v>1207</v>
      </c>
      <c r="K29" s="1"/>
      <c r="L29" s="82">
        <v>2973</v>
      </c>
      <c r="M29" s="1"/>
      <c r="N29" s="82">
        <v>4180</v>
      </c>
      <c r="O29" s="1"/>
      <c r="P29" s="82">
        <v>3201</v>
      </c>
      <c r="Q29" s="1"/>
      <c r="R29" s="82">
        <v>7381</v>
      </c>
      <c r="S29" s="1"/>
      <c r="T29" s="82">
        <v>1138</v>
      </c>
      <c r="U29" s="1"/>
      <c r="V29" s="82">
        <v>1642</v>
      </c>
      <c r="W29" s="1"/>
      <c r="X29" s="82">
        <v>2781</v>
      </c>
      <c r="Y29" s="1"/>
      <c r="Z29" s="82">
        <v>5568</v>
      </c>
      <c r="AA29" s="1"/>
      <c r="AB29" s="82">
        <v>8349</v>
      </c>
      <c r="AC29" s="1"/>
      <c r="AD29" s="82">
        <v>1323</v>
      </c>
      <c r="AE29" s="1"/>
      <c r="AF29" s="82">
        <v>9672</v>
      </c>
      <c r="AG29" s="1"/>
      <c r="AH29" s="82">
        <v>1819</v>
      </c>
      <c r="AI29" s="1"/>
      <c r="AJ29" s="82">
        <v>3844</v>
      </c>
      <c r="AK29" s="1"/>
      <c r="AL29" s="82">
        <v>5664</v>
      </c>
      <c r="AM29" s="1"/>
      <c r="AN29" s="82">
        <v>2680</v>
      </c>
      <c r="AO29" s="1"/>
      <c r="AP29" s="82">
        <v>8344</v>
      </c>
      <c r="AQ29" s="1"/>
      <c r="AR29" s="82">
        <v>4032</v>
      </c>
      <c r="AS29" s="1"/>
      <c r="AT29" s="82">
        <v>12376</v>
      </c>
      <c r="AU29" s="1"/>
      <c r="AV29" s="82">
        <v>1662</v>
      </c>
      <c r="AW29" s="1"/>
      <c r="AX29" s="82">
        <v>6206</v>
      </c>
      <c r="AY29" s="1"/>
      <c r="AZ29" s="82">
        <v>7868</v>
      </c>
    </row>
    <row r="30" spans="2:52">
      <c r="B30" s="1"/>
      <c r="C30" s="1" t="s">
        <v>24</v>
      </c>
      <c r="D30" s="1"/>
      <c r="E30" s="1"/>
      <c r="F30" s="115">
        <v>0</v>
      </c>
      <c r="G30" s="1"/>
      <c r="H30" s="115">
        <v>0</v>
      </c>
      <c r="I30" s="1"/>
      <c r="J30" s="115">
        <v>0</v>
      </c>
      <c r="K30" s="1"/>
      <c r="L30" s="115">
        <v>0</v>
      </c>
      <c r="M30" s="1"/>
      <c r="N30" s="115">
        <v>0</v>
      </c>
      <c r="O30" s="1"/>
      <c r="P30" s="115">
        <v>0</v>
      </c>
      <c r="Q30" s="1"/>
      <c r="R30" s="115">
        <v>0</v>
      </c>
      <c r="S30" s="1"/>
      <c r="T30" s="115">
        <v>0</v>
      </c>
      <c r="U30" s="1"/>
      <c r="V30" s="115">
        <v>0</v>
      </c>
      <c r="W30" s="1"/>
      <c r="X30" s="115">
        <v>0</v>
      </c>
      <c r="Y30" s="1"/>
      <c r="Z30" s="115">
        <v>0</v>
      </c>
      <c r="AA30" s="1"/>
      <c r="AB30" s="115">
        <v>0</v>
      </c>
      <c r="AC30" s="1"/>
      <c r="AD30" s="115">
        <v>0</v>
      </c>
      <c r="AE30" s="1"/>
      <c r="AF30" s="115">
        <v>0</v>
      </c>
      <c r="AG30" s="1"/>
      <c r="AH30" s="115">
        <v>0</v>
      </c>
      <c r="AI30" s="1"/>
      <c r="AJ30" s="115">
        <v>0</v>
      </c>
      <c r="AK30" s="1"/>
      <c r="AL30" s="115">
        <v>0</v>
      </c>
      <c r="AM30" s="1"/>
      <c r="AN30" s="115">
        <v>0</v>
      </c>
      <c r="AO30" s="1"/>
      <c r="AP30" s="115">
        <v>0</v>
      </c>
      <c r="AQ30" s="1"/>
      <c r="AR30" s="115">
        <v>-49108</v>
      </c>
      <c r="AS30" s="1"/>
      <c r="AT30" s="115">
        <v>-49108</v>
      </c>
      <c r="AU30" s="1"/>
      <c r="AV30" s="115">
        <v>24</v>
      </c>
      <c r="AW30" s="1"/>
      <c r="AX30" s="115">
        <v>-8104</v>
      </c>
      <c r="AY30" s="1"/>
      <c r="AZ30" s="115">
        <v>-8080</v>
      </c>
    </row>
    <row r="31" spans="2:52">
      <c r="B31" s="1"/>
      <c r="C31" s="1"/>
      <c r="D31" s="1"/>
      <c r="E31" s="11" t="s">
        <v>30</v>
      </c>
      <c r="F31" s="82">
        <f>SUM(F24:F30)</f>
        <v>223072</v>
      </c>
      <c r="G31" s="1"/>
      <c r="H31" s="82">
        <f>SUM(H24:H30)</f>
        <v>233015</v>
      </c>
      <c r="I31" s="1"/>
      <c r="J31" s="82">
        <f>SUM(J24:J30)</f>
        <v>456088</v>
      </c>
      <c r="K31" s="1"/>
      <c r="L31" s="82">
        <f>SUM(L24:L30)-1</f>
        <v>245945</v>
      </c>
      <c r="M31" s="1"/>
      <c r="N31" s="82">
        <f>SUM(N24:N30)</f>
        <v>702033</v>
      </c>
      <c r="O31" s="1"/>
      <c r="P31" s="82">
        <f>SUM(P24:P30)-1</f>
        <v>251570</v>
      </c>
      <c r="Q31" s="1"/>
      <c r="R31" s="82">
        <f>SUM(R24:R30)-1</f>
        <v>953603</v>
      </c>
      <c r="S31" s="1"/>
      <c r="T31" s="82">
        <f>SUM(T24:T30)</f>
        <v>244985</v>
      </c>
      <c r="U31" s="1"/>
      <c r="V31" s="82">
        <f>SUM(V24:V30)+1</f>
        <v>250571</v>
      </c>
      <c r="W31" s="1"/>
      <c r="X31" s="82">
        <f>SUM(X24:X30)</f>
        <v>495556</v>
      </c>
      <c r="Y31" s="1"/>
      <c r="Z31" s="82">
        <f>SUM(Z24:Z30)+1</f>
        <v>256162</v>
      </c>
      <c r="AA31" s="1"/>
      <c r="AB31" s="82">
        <f>SUM(AB24:AB30)</f>
        <v>751717</v>
      </c>
      <c r="AC31" s="1"/>
      <c r="AD31" s="82">
        <f>SUM(AD24:AD30)</f>
        <v>799175</v>
      </c>
      <c r="AE31" s="1"/>
      <c r="AF31" s="82">
        <f>SUM(AF24:AF30)</f>
        <v>1550893</v>
      </c>
      <c r="AG31" s="1"/>
      <c r="AH31" s="82">
        <f>SUM(AH24:AH30)+2</f>
        <v>239871</v>
      </c>
      <c r="AI31" s="1"/>
      <c r="AJ31" s="82">
        <f>SUM(AJ24:AJ30)+1</f>
        <v>248361</v>
      </c>
      <c r="AK31" s="1"/>
      <c r="AL31" s="82">
        <f>SUM(AL24:AL30)</f>
        <v>488232</v>
      </c>
      <c r="AM31" s="1"/>
      <c r="AN31" s="82">
        <f>SUM(AN24:AN30)</f>
        <v>252475</v>
      </c>
      <c r="AO31" s="1"/>
      <c r="AP31" s="82">
        <f>SUM(AP24:AP30)</f>
        <v>740707</v>
      </c>
      <c r="AQ31" s="1"/>
      <c r="AR31" s="82">
        <f>SUM(AR24:AR30)+1</f>
        <v>214841</v>
      </c>
      <c r="AS31" s="1"/>
      <c r="AT31" s="82">
        <f>SUM(AT24:AT30)</f>
        <v>955548</v>
      </c>
      <c r="AU31" s="1"/>
      <c r="AV31" s="82">
        <f>SUM(AV24:AV30)</f>
        <v>257501</v>
      </c>
      <c r="AW31" s="1"/>
      <c r="AX31" s="82">
        <f>SUM(AX24:AX30)</f>
        <v>250960</v>
      </c>
      <c r="AY31" s="1"/>
      <c r="AZ31" s="82">
        <f>SUM(AZ24:AZ30)+1</f>
        <v>508461</v>
      </c>
    </row>
    <row r="32" spans="2:52">
      <c r="B32" s="1"/>
      <c r="C32" s="1"/>
      <c r="D32" s="1"/>
      <c r="E32" s="1"/>
      <c r="F32" s="17"/>
      <c r="G32" s="1"/>
      <c r="H32" s="17"/>
      <c r="I32" s="1"/>
      <c r="J32" s="17"/>
      <c r="K32" s="1"/>
      <c r="L32" s="17"/>
      <c r="M32" s="1"/>
      <c r="N32" s="17"/>
      <c r="O32" s="1"/>
      <c r="P32" s="17"/>
      <c r="Q32" s="1"/>
      <c r="R32" s="17"/>
      <c r="S32" s="1"/>
      <c r="T32" s="17"/>
      <c r="U32" s="1"/>
      <c r="V32" s="17"/>
      <c r="W32" s="1"/>
      <c r="X32" s="17"/>
      <c r="Y32" s="1"/>
      <c r="Z32" s="17"/>
      <c r="AA32" s="1"/>
      <c r="AB32" s="17"/>
      <c r="AC32" s="1"/>
      <c r="AD32" s="17"/>
      <c r="AE32" s="1"/>
      <c r="AF32" s="17"/>
      <c r="AG32" s="1"/>
      <c r="AH32" s="17"/>
      <c r="AI32" s="1"/>
      <c r="AJ32" s="17"/>
      <c r="AK32" s="1"/>
      <c r="AL32" s="17"/>
      <c r="AM32" s="1"/>
      <c r="AN32" s="17"/>
      <c r="AO32" s="1"/>
      <c r="AP32" s="17"/>
      <c r="AQ32" s="1"/>
      <c r="AR32" s="17"/>
      <c r="AS32" s="1"/>
      <c r="AT32" s="17"/>
      <c r="AU32" s="1"/>
      <c r="AV32" s="17"/>
      <c r="AW32" s="1"/>
      <c r="AX32" s="17"/>
      <c r="AY32" s="1"/>
      <c r="AZ32" s="17"/>
    </row>
    <row r="33" spans="2:52">
      <c r="B33" s="1"/>
      <c r="C33" s="1"/>
      <c r="D33" s="1"/>
      <c r="E33" s="11" t="s">
        <v>31</v>
      </c>
      <c r="F33" s="161">
        <f>F20-F31</f>
        <v>28303</v>
      </c>
      <c r="G33" s="1"/>
      <c r="H33" s="161">
        <f>H20-H31</f>
        <v>22910</v>
      </c>
      <c r="I33" s="1"/>
      <c r="J33" s="161">
        <f>J20-J31</f>
        <v>51212</v>
      </c>
      <c r="K33" s="1"/>
      <c r="L33" s="161">
        <f>L20-L31-1</f>
        <v>10014</v>
      </c>
      <c r="M33" s="1"/>
      <c r="N33" s="161">
        <f>N20-N31</f>
        <v>61227</v>
      </c>
      <c r="O33" s="1"/>
      <c r="P33" s="161">
        <f>P20-P31</f>
        <v>5011</v>
      </c>
      <c r="Q33" s="1"/>
      <c r="R33" s="161">
        <f>R20-R31-1</f>
        <v>66237</v>
      </c>
      <c r="S33" s="1"/>
      <c r="T33" s="161">
        <f>T20-T31</f>
        <v>7884</v>
      </c>
      <c r="U33" s="1"/>
      <c r="V33" s="161">
        <f>V20-V31+1</f>
        <v>6689</v>
      </c>
      <c r="W33" s="1"/>
      <c r="X33" s="161">
        <f>X20-X31</f>
        <v>14573</v>
      </c>
      <c r="Y33" s="1"/>
      <c r="Z33" s="161">
        <f>Z20-Z31</f>
        <v>216</v>
      </c>
      <c r="AA33" s="1"/>
      <c r="AB33" s="161">
        <f>AB20-AB31-1</f>
        <v>14789</v>
      </c>
      <c r="AC33" s="1"/>
      <c r="AD33" s="161">
        <f>AD20-AD31</f>
        <v>-537815</v>
      </c>
      <c r="AE33" s="1"/>
      <c r="AF33" s="161">
        <f>AF20-AF31</f>
        <v>-523026</v>
      </c>
      <c r="AG33" s="1"/>
      <c r="AH33" s="161">
        <f>AH20-AH31+1</f>
        <v>26583</v>
      </c>
      <c r="AI33" s="1"/>
      <c r="AJ33" s="161">
        <f>AJ20-AJ31</f>
        <v>19086</v>
      </c>
      <c r="AK33" s="1"/>
      <c r="AL33" s="161">
        <f>AL20-AL31</f>
        <v>45668</v>
      </c>
      <c r="AM33" s="1"/>
      <c r="AN33" s="161">
        <f>AN20-AN31-1</f>
        <v>10186</v>
      </c>
      <c r="AO33" s="1"/>
      <c r="AP33" s="161">
        <f>AP20-AP31</f>
        <v>55855</v>
      </c>
      <c r="AQ33" s="1"/>
      <c r="AR33" s="161">
        <f>AR20-AR31</f>
        <v>49454</v>
      </c>
      <c r="AS33" s="1"/>
      <c r="AT33" s="161">
        <f>AT20-AT31</f>
        <v>105309</v>
      </c>
      <c r="AU33" s="1"/>
      <c r="AV33" s="161">
        <f>AV20-AV31</f>
        <v>-141</v>
      </c>
      <c r="AW33" s="1"/>
      <c r="AX33" s="161">
        <f>AX20-AX31+1</f>
        <v>13972</v>
      </c>
      <c r="AY33" s="1"/>
      <c r="AZ33" s="161">
        <f>AZ20-AZ31+1</f>
        <v>13831</v>
      </c>
    </row>
    <row r="34" spans="2:52">
      <c r="B34" s="1"/>
      <c r="C34" s="1"/>
      <c r="D34" s="1"/>
      <c r="E34" s="1"/>
      <c r="F34" s="69"/>
      <c r="G34" s="1"/>
      <c r="H34" s="69"/>
      <c r="I34" s="1"/>
      <c r="J34" s="69"/>
      <c r="K34" s="1"/>
      <c r="L34" s="69"/>
      <c r="M34" s="1"/>
      <c r="N34" s="69"/>
      <c r="O34" s="1"/>
      <c r="P34" s="69"/>
      <c r="Q34" s="1"/>
      <c r="R34" s="69"/>
      <c r="S34" s="1"/>
      <c r="T34" s="69"/>
      <c r="U34" s="1"/>
      <c r="V34" s="69"/>
      <c r="W34" s="1"/>
      <c r="X34" s="69"/>
      <c r="Y34" s="1"/>
      <c r="Z34" s="69"/>
      <c r="AA34" s="1"/>
      <c r="AB34" s="69"/>
      <c r="AC34" s="1"/>
      <c r="AD34" s="69"/>
      <c r="AE34" s="1"/>
      <c r="AF34" s="69"/>
      <c r="AG34" s="1"/>
      <c r="AH34" s="69"/>
      <c r="AI34" s="1"/>
      <c r="AJ34" s="69"/>
      <c r="AK34" s="1"/>
      <c r="AL34" s="69"/>
      <c r="AM34" s="1"/>
      <c r="AN34" s="69"/>
      <c r="AO34" s="1"/>
      <c r="AP34" s="69"/>
      <c r="AQ34" s="1"/>
      <c r="AR34" s="69"/>
      <c r="AS34" s="1"/>
      <c r="AT34" s="69"/>
      <c r="AU34" s="1"/>
      <c r="AV34" s="69"/>
      <c r="AW34" s="1"/>
      <c r="AX34" s="69"/>
      <c r="AY34" s="1"/>
      <c r="AZ34" s="69"/>
    </row>
  </sheetData>
  <mergeCells count="3">
    <mergeCell ref="R6:R9"/>
    <mergeCell ref="AF6:AF9"/>
    <mergeCell ref="AT6:AT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4FAEDB6D3B843924404E274E57B15" ma:contentTypeVersion="17" ma:contentTypeDescription="Create a new document." ma:contentTypeScope="" ma:versionID="6a775706c52a8dadf56340dde47a7941">
  <xsd:schema xmlns:xsd="http://www.w3.org/2001/XMLSchema" xmlns:xs="http://www.w3.org/2001/XMLSchema" xmlns:p="http://schemas.microsoft.com/office/2006/metadata/properties" xmlns:ns2="aaf734a0-f9f4-4564-8bdc-8f5eb13dd3f4" xmlns:ns3="9dbb91b3-5b34-43f2-9e27-41cc135c29ab" targetNamespace="http://schemas.microsoft.com/office/2006/metadata/properties" ma:root="true" ma:fieldsID="fb71d1b5eb359813f389cda4aedda78a" ns2:_="" ns3:_="">
    <xsd:import namespace="aaf734a0-f9f4-4564-8bdc-8f5eb13dd3f4"/>
    <xsd:import namespace="9dbb91b3-5b34-43f2-9e27-41cc135c29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734a0-f9f4-4564-8bdc-8f5eb13dd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121d85-d405-4132-a297-e6ffc60df9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b91b3-5b34-43f2-9e27-41cc135c29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250633-7891-4a99-830f-61a180ea2df4}" ma:internalName="TaxCatchAll" ma:showField="CatchAllData" ma:web="9dbb91b3-5b34-43f2-9e27-41cc135c29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bb91b3-5b34-43f2-9e27-41cc135c29ab" xsi:nil="true"/>
    <lcf76f155ced4ddcb4097134ff3c332f xmlns="aaf734a0-f9f4-4564-8bdc-8f5eb13dd3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7C39EE-C01C-46A0-A36B-1880DC941D76}"/>
</file>

<file path=customXml/itemProps2.xml><?xml version="1.0" encoding="utf-8"?>
<ds:datastoreItem xmlns:ds="http://schemas.openxmlformats.org/officeDocument/2006/customXml" ds:itemID="{A9101E6F-396E-444A-8E69-53BEBB8DBE91}"/>
</file>

<file path=customXml/itemProps3.xml><?xml version="1.0" encoding="utf-8"?>
<ds:datastoreItem xmlns:ds="http://schemas.openxmlformats.org/officeDocument/2006/customXml" ds:itemID="{B7A23BE9-EFD3-4310-B0D1-42BD4776BA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Baumgartner, Michael D.</dc:creator>
  <cp:keywords/>
  <dc:description/>
  <cp:lastModifiedBy>Beyer, Kit</cp:lastModifiedBy>
  <cp:revision/>
  <dcterms:created xsi:type="dcterms:W3CDTF">2024-07-23T13:22:07Z</dcterms:created>
  <dcterms:modified xsi:type="dcterms:W3CDTF">2025-08-11T11:13:24Z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0x0101003B04FAEDB6D3B843924404E274E57B15</vt:lpwstr>
  </property>
  <property fmtid="{D5CDD505-2E9C-101B-9397-08002B2CF9AE}" pid="3" name="MediaServiceImageTags">
    <vt:lpwstr/>
  </property>
</Properties>
</file>